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ГОРЯЧЕНКО ГАЛИНА ВИКТОРОВНА\Разработка МЦП\проект\"/>
    </mc:Choice>
  </mc:AlternateContent>
  <xr:revisionPtr revIDLastSave="0" documentId="13_ncr:1_{0EA43793-880C-4F54-942D-CD6140054815}" xr6:coauthVersionLast="37" xr6:coauthVersionMax="43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2" sheetId="1" r:id="rId1"/>
    <sheet name="Приложение 3" sheetId="4" r:id="rId2"/>
  </sheets>
  <definedNames>
    <definedName name="_xlnm._FilterDatabase" localSheetId="0" hidden="1">'Приложение 2'!$A$8:$I$95</definedName>
    <definedName name="_xlnm.Print_Titles" localSheetId="0">'Приложение 2'!$8:$10</definedName>
  </definedNames>
  <calcPr calcId="179021"/>
</workbook>
</file>

<file path=xl/calcChain.xml><?xml version="1.0" encoding="utf-8"?>
<calcChain xmlns="http://schemas.openxmlformats.org/spreadsheetml/2006/main">
  <c r="D22" i="1" l="1"/>
  <c r="E22" i="1"/>
  <c r="F22" i="1"/>
  <c r="G22" i="1"/>
  <c r="H22" i="1"/>
  <c r="C22" i="1"/>
  <c r="C23" i="1"/>
  <c r="C24" i="1"/>
  <c r="E23" i="1"/>
  <c r="F23" i="1"/>
  <c r="G23" i="1"/>
  <c r="H23" i="1"/>
  <c r="D23" i="1"/>
  <c r="E24" i="1"/>
  <c r="F24" i="1"/>
  <c r="G24" i="1"/>
  <c r="H24" i="1"/>
  <c r="D24" i="1"/>
  <c r="D33" i="1"/>
  <c r="E33" i="1"/>
  <c r="F33" i="1"/>
  <c r="G33" i="1"/>
  <c r="H33" i="1"/>
  <c r="C33" i="1"/>
  <c r="C35" i="1"/>
  <c r="C34" i="1"/>
  <c r="E34" i="1"/>
  <c r="F34" i="1"/>
  <c r="G34" i="1"/>
  <c r="H34" i="1"/>
  <c r="D34" i="1"/>
  <c r="E35" i="1"/>
  <c r="F35" i="1"/>
  <c r="G35" i="1"/>
  <c r="H35" i="1"/>
  <c r="D35" i="1"/>
  <c r="D51" i="1"/>
  <c r="E51" i="1"/>
  <c r="F51" i="1"/>
  <c r="G51" i="1"/>
  <c r="H51" i="1"/>
  <c r="C51" i="1"/>
  <c r="C52" i="1"/>
  <c r="C53" i="1"/>
  <c r="G53" i="1"/>
  <c r="H53" i="1"/>
  <c r="D59" i="1"/>
  <c r="E59" i="1"/>
  <c r="F59" i="1"/>
  <c r="G59" i="1"/>
  <c r="H59" i="1"/>
  <c r="C59" i="1"/>
  <c r="C61" i="1"/>
  <c r="C60" i="1"/>
  <c r="E60" i="1"/>
  <c r="F60" i="1"/>
  <c r="G60" i="1"/>
  <c r="H60" i="1"/>
  <c r="D60" i="1"/>
  <c r="E61" i="1"/>
  <c r="F61" i="1"/>
  <c r="G61" i="1"/>
  <c r="H61" i="1"/>
  <c r="D61" i="1"/>
  <c r="E70" i="1"/>
  <c r="F70" i="1"/>
  <c r="G70" i="1"/>
  <c r="H70" i="1"/>
  <c r="D87" i="1"/>
  <c r="E87" i="1"/>
  <c r="F87" i="1"/>
  <c r="G87" i="1"/>
  <c r="H87" i="1"/>
  <c r="C87" i="1"/>
  <c r="C89" i="1"/>
  <c r="E89" i="1"/>
  <c r="F89" i="1"/>
  <c r="G89" i="1"/>
  <c r="H89" i="1"/>
  <c r="D89" i="1"/>
  <c r="G93" i="1" l="1"/>
  <c r="H93" i="1" s="1"/>
  <c r="G91" i="1" l="1"/>
  <c r="H91" i="1" s="1"/>
  <c r="G66" i="1" l="1"/>
  <c r="H66" i="1" s="1"/>
  <c r="G39" i="1"/>
  <c r="H39" i="1" s="1"/>
  <c r="G37" i="1"/>
  <c r="H37" i="1" s="1"/>
  <c r="G26" i="1"/>
  <c r="H26" i="1" s="1"/>
  <c r="G28" i="1"/>
  <c r="H28" i="1" s="1"/>
  <c r="C31" i="1" l="1"/>
  <c r="C82" i="1"/>
  <c r="C81" i="1"/>
  <c r="H80" i="1"/>
  <c r="G80" i="1"/>
  <c r="F80" i="1"/>
  <c r="E80" i="1"/>
  <c r="D80" i="1"/>
  <c r="C79" i="1"/>
  <c r="C77" i="1" s="1"/>
  <c r="C78" i="1"/>
  <c r="H77" i="1"/>
  <c r="G77" i="1"/>
  <c r="F77" i="1"/>
  <c r="E77" i="1"/>
  <c r="D77" i="1"/>
  <c r="C85" i="1"/>
  <c r="C84" i="1"/>
  <c r="H83" i="1"/>
  <c r="G83" i="1"/>
  <c r="F83" i="1"/>
  <c r="E83" i="1"/>
  <c r="D83" i="1"/>
  <c r="C80" i="1" l="1"/>
  <c r="C83" i="1"/>
  <c r="D74" i="1"/>
  <c r="K15" i="4" l="1"/>
  <c r="L15" i="4"/>
  <c r="M15" i="4"/>
  <c r="N15" i="4"/>
  <c r="J15" i="4"/>
  <c r="I32" i="4"/>
  <c r="K14" i="4"/>
  <c r="E19" i="1" s="1"/>
  <c r="E14" i="1" s="1"/>
  <c r="L14" i="4"/>
  <c r="F19" i="1" s="1"/>
  <c r="F14" i="1" s="1"/>
  <c r="M14" i="4"/>
  <c r="G19" i="1" s="1"/>
  <c r="G14" i="1" s="1"/>
  <c r="N14" i="4"/>
  <c r="H19" i="1" s="1"/>
  <c r="H14" i="1" s="1"/>
  <c r="J14" i="4"/>
  <c r="D19" i="1" s="1"/>
  <c r="D14" i="1" s="1"/>
  <c r="K13" i="4"/>
  <c r="E18" i="1" s="1"/>
  <c r="E13" i="1" s="1"/>
  <c r="L13" i="4"/>
  <c r="F18" i="1" s="1"/>
  <c r="F13" i="1" s="1"/>
  <c r="M13" i="4"/>
  <c r="G18" i="1" s="1"/>
  <c r="G13" i="1" s="1"/>
  <c r="N13" i="4"/>
  <c r="H18" i="1" s="1"/>
  <c r="H13" i="1" s="1"/>
  <c r="H11" i="1" s="1"/>
  <c r="J13" i="4"/>
  <c r="D18" i="1" s="1"/>
  <c r="D13" i="1" s="1"/>
  <c r="K12" i="4"/>
  <c r="E17" i="1" s="1"/>
  <c r="L12" i="4"/>
  <c r="F17" i="1" s="1"/>
  <c r="M12" i="4"/>
  <c r="G17" i="1" s="1"/>
  <c r="N12" i="4"/>
  <c r="H17" i="1" s="1"/>
  <c r="J12" i="4"/>
  <c r="D17" i="1" s="1"/>
  <c r="I33" i="4"/>
  <c r="I31" i="4"/>
  <c r="F31" i="4" s="1"/>
  <c r="E31" i="4" s="1"/>
  <c r="E29" i="4" s="1"/>
  <c r="I30" i="4"/>
  <c r="N29" i="4"/>
  <c r="M29" i="4"/>
  <c r="L29" i="4"/>
  <c r="K29" i="4"/>
  <c r="J29" i="4"/>
  <c r="I21" i="4"/>
  <c r="I20" i="4"/>
  <c r="I19" i="4"/>
  <c r="F19" i="4" s="1"/>
  <c r="I18" i="4"/>
  <c r="N17" i="4"/>
  <c r="M17" i="4"/>
  <c r="M11" i="4" s="1"/>
  <c r="G20" i="1" s="1"/>
  <c r="L17" i="4"/>
  <c r="K17" i="4"/>
  <c r="J17" i="4"/>
  <c r="J23" i="4"/>
  <c r="K23" i="4"/>
  <c r="L23" i="4"/>
  <c r="M23" i="4"/>
  <c r="N23" i="4"/>
  <c r="I24" i="4"/>
  <c r="I25" i="4"/>
  <c r="F25" i="4" s="1"/>
  <c r="I26" i="4"/>
  <c r="I27" i="4"/>
  <c r="D11" i="1" l="1"/>
  <c r="E11" i="1"/>
  <c r="G11" i="1"/>
  <c r="K11" i="4"/>
  <c r="E20" i="1" s="1"/>
  <c r="F11" i="1"/>
  <c r="N11" i="4"/>
  <c r="H20" i="1" s="1"/>
  <c r="L11" i="4"/>
  <c r="F20" i="1" s="1"/>
  <c r="J11" i="4"/>
  <c r="D20" i="1" s="1"/>
  <c r="I15" i="4"/>
  <c r="I12" i="4"/>
  <c r="I14" i="4"/>
  <c r="I13" i="4"/>
  <c r="F29" i="4"/>
  <c r="I29" i="4"/>
  <c r="E19" i="4"/>
  <c r="E17" i="4" s="1"/>
  <c r="F17" i="4"/>
  <c r="I17" i="4"/>
  <c r="F23" i="4"/>
  <c r="E25" i="4"/>
  <c r="E23" i="4" s="1"/>
  <c r="E14" i="4"/>
  <c r="I23" i="4"/>
  <c r="F14" i="4"/>
  <c r="C55" i="1"/>
  <c r="E74" i="1"/>
  <c r="F74" i="1"/>
  <c r="G74" i="1"/>
  <c r="H74" i="1"/>
  <c r="C71" i="1"/>
  <c r="C97" i="1"/>
  <c r="C96" i="1" s="1"/>
  <c r="H96" i="1"/>
  <c r="G96" i="1"/>
  <c r="F96" i="1"/>
  <c r="E96" i="1"/>
  <c r="D96" i="1"/>
  <c r="E94" i="1"/>
  <c r="F94" i="1"/>
  <c r="G94" i="1"/>
  <c r="H94" i="1"/>
  <c r="D94" i="1"/>
  <c r="C95" i="1"/>
  <c r="C94" i="1" s="1"/>
  <c r="C66" i="1"/>
  <c r="C49" i="1"/>
  <c r="C47" i="1"/>
  <c r="C64" i="1"/>
  <c r="C63" i="1"/>
  <c r="C76" i="1"/>
  <c r="C93" i="1"/>
  <c r="C91" i="1"/>
  <c r="C75" i="1"/>
  <c r="C73" i="1"/>
  <c r="C72" i="1"/>
  <c r="C68" i="1"/>
  <c r="E56" i="1"/>
  <c r="F56" i="1"/>
  <c r="G56" i="1"/>
  <c r="H56" i="1"/>
  <c r="D56" i="1"/>
  <c r="C57" i="1"/>
  <c r="I11" i="4" l="1"/>
  <c r="C74" i="1"/>
  <c r="E13" i="4"/>
  <c r="F11" i="4"/>
  <c r="F13" i="4"/>
  <c r="E11" i="4"/>
  <c r="C56" i="1"/>
  <c r="C46" i="1" l="1"/>
  <c r="H46" i="1"/>
  <c r="G46" i="1"/>
  <c r="F46" i="1"/>
  <c r="E46" i="1"/>
  <c r="D46" i="1"/>
  <c r="C48" i="1"/>
  <c r="H48" i="1"/>
  <c r="G48" i="1"/>
  <c r="F48" i="1"/>
  <c r="E48" i="1"/>
  <c r="D48" i="1"/>
  <c r="C69" i="1" l="1"/>
  <c r="D54" i="1"/>
  <c r="D53" i="1" s="1"/>
  <c r="E54" i="1"/>
  <c r="E53" i="1" s="1"/>
  <c r="F54" i="1"/>
  <c r="F53" i="1" s="1"/>
  <c r="G54" i="1"/>
  <c r="H54" i="1"/>
  <c r="C45" i="1"/>
  <c r="C44" i="1" s="1"/>
  <c r="H44" i="1"/>
  <c r="G44" i="1"/>
  <c r="F44" i="1"/>
  <c r="E44" i="1"/>
  <c r="D44" i="1"/>
  <c r="C43" i="1"/>
  <c r="C41" i="1"/>
  <c r="C30" i="1"/>
  <c r="C39" i="1"/>
  <c r="C37" i="1"/>
  <c r="H16" i="1"/>
  <c r="E16" i="1"/>
  <c r="C28" i="1"/>
  <c r="C26" i="1"/>
  <c r="C13" i="1"/>
  <c r="C12" i="1"/>
  <c r="C14" i="1"/>
  <c r="F16" i="1" l="1"/>
  <c r="G16" i="1"/>
  <c r="C19" i="1"/>
  <c r="C17" i="1"/>
  <c r="C18" i="1"/>
  <c r="D16" i="1"/>
  <c r="C16" i="1" l="1"/>
  <c r="C20" i="1"/>
  <c r="D67" i="1" l="1"/>
  <c r="E67" i="1"/>
  <c r="F67" i="1"/>
  <c r="G67" i="1"/>
  <c r="H67" i="1"/>
  <c r="C67" i="1"/>
  <c r="G62" i="1" l="1"/>
  <c r="H62" i="1"/>
  <c r="E62" i="1"/>
  <c r="F62" i="1"/>
  <c r="D62" i="1"/>
  <c r="C92" i="1"/>
  <c r="D92" i="1"/>
  <c r="E92" i="1"/>
  <c r="F92" i="1"/>
  <c r="G92" i="1"/>
  <c r="H92" i="1"/>
  <c r="C90" i="1"/>
  <c r="D90" i="1"/>
  <c r="E90" i="1"/>
  <c r="F90" i="1"/>
  <c r="G90" i="1"/>
  <c r="H90" i="1"/>
  <c r="D70" i="1"/>
  <c r="C65" i="1"/>
  <c r="D65" i="1"/>
  <c r="E65" i="1"/>
  <c r="F65" i="1"/>
  <c r="G65" i="1"/>
  <c r="H65" i="1"/>
  <c r="C62" i="1"/>
  <c r="C54" i="1"/>
  <c r="C42" i="1"/>
  <c r="D42" i="1"/>
  <c r="E42" i="1"/>
  <c r="F42" i="1"/>
  <c r="G42" i="1"/>
  <c r="H42" i="1"/>
  <c r="C40" i="1"/>
  <c r="D40" i="1"/>
  <c r="E40" i="1"/>
  <c r="F40" i="1"/>
  <c r="G40" i="1"/>
  <c r="H40" i="1"/>
  <c r="C38" i="1"/>
  <c r="D38" i="1"/>
  <c r="E38" i="1"/>
  <c r="F38" i="1"/>
  <c r="G38" i="1"/>
  <c r="H38" i="1"/>
  <c r="C36" i="1"/>
  <c r="D36" i="1"/>
  <c r="E36" i="1"/>
  <c r="F36" i="1"/>
  <c r="G36" i="1"/>
  <c r="H36" i="1"/>
  <c r="C29" i="1"/>
  <c r="D29" i="1"/>
  <c r="E29" i="1"/>
  <c r="F29" i="1"/>
  <c r="G29" i="1"/>
  <c r="H29" i="1"/>
  <c r="C27" i="1"/>
  <c r="D27" i="1"/>
  <c r="E27" i="1"/>
  <c r="F27" i="1"/>
  <c r="G27" i="1"/>
  <c r="H27" i="1"/>
  <c r="E25" i="1"/>
  <c r="F25" i="1"/>
  <c r="G25" i="1"/>
  <c r="H25" i="1"/>
  <c r="D25" i="1"/>
  <c r="C25" i="1"/>
  <c r="C70" i="1" l="1"/>
  <c r="C11" i="1" l="1"/>
</calcChain>
</file>

<file path=xl/sharedStrings.xml><?xml version="1.0" encoding="utf-8"?>
<sst xmlns="http://schemas.openxmlformats.org/spreadsheetml/2006/main" count="166" uniqueCount="86">
  <si>
    <t>№ строки</t>
  </si>
  <si>
    <t>Наименование мероприятия/ источники расходов на финансирование</t>
  </si>
  <si>
    <t>Всего</t>
  </si>
  <si>
    <t>Объем средств на выполнение мероприятий за счет всех источников ресурсного обеспечения, тыс. рублей</t>
  </si>
  <si>
    <t>Номер строки задач, целевых показателей на достижение которых направлены мероприятия</t>
  </si>
  <si>
    <t>ВСЕГО ПО МУНИЦИПАЛЬНОЙ ПРОГРАММЕ, В ТОМ ЧИСЛЕ</t>
  </si>
  <si>
    <t>федеральный бюджет</t>
  </si>
  <si>
    <t>областной бюджет</t>
  </si>
  <si>
    <t>местный бюджет</t>
  </si>
  <si>
    <t>ВСЕГО ПО ПОДПРОГРАММЕ, В ТОМ ЧИСЛЕ</t>
  </si>
  <si>
    <t>План мероприятий муниципальной программы</t>
  </si>
  <si>
    <t>"Развитие системы образования в Арамильском городском округе  до 2024 года"</t>
  </si>
  <si>
    <t xml:space="preserve">Приложение № 2 </t>
  </si>
  <si>
    <t>в Арамильском городском округе  до 2024 года"</t>
  </si>
  <si>
    <t xml:space="preserve">к Муниципальной программе  "Развитие системы образования </t>
  </si>
  <si>
    <t>Первый год (2020)</t>
  </si>
  <si>
    <t>Второй год (2021)</t>
  </si>
  <si>
    <t>Третий год (2022)</t>
  </si>
  <si>
    <t>Четвертый год (2023)</t>
  </si>
  <si>
    <t>Пятый год (2024)</t>
  </si>
  <si>
    <t>Ответственные за выполнение соисполнители</t>
  </si>
  <si>
    <t>МБУ "Арамильская служба заказчика"</t>
  </si>
  <si>
    <t>Мероприятие 1. Разработка проектно-сметной документации и строительство новых зданий образовательных организаций, реконструкция функционирующих организаций:</t>
  </si>
  <si>
    <t>Подпрограмма 2. "Развитие системы дошкольного образования в Арамильском городском округе"</t>
  </si>
  <si>
    <t>Подпрограмма 3. "Развитие системы общего образования в Арамильском городском округе"</t>
  </si>
  <si>
    <t>Подпрограмма 4. "Развитие системы дополнительного образования в Арамильском городском округе"</t>
  </si>
  <si>
    <t>Подпрограмма 5. "Сохранение и укрепление здоровья обучающихся Арамильского городского округа"</t>
  </si>
  <si>
    <t>внебюджетные источники</t>
  </si>
  <si>
    <t>муниципальная</t>
  </si>
  <si>
    <t>ул. Рабочая, 130</t>
  </si>
  <si>
    <t>ВСЕГО по объекту 2</t>
  </si>
  <si>
    <t>ВСЕГО по капитальному строительству</t>
  </si>
  <si>
    <t>всего</t>
  </si>
  <si>
    <t>ввод (завершение)</t>
  </si>
  <si>
    <t>начало</t>
  </si>
  <si>
    <t>в ценах соответствующих лет реализации проекта</t>
  </si>
  <si>
    <t>в текущих ценах (на момент составления проектно-сметной документации)</t>
  </si>
  <si>
    <t>объёмы финансирования (тыс. руб.)</t>
  </si>
  <si>
    <t>сроки строительства (проектно-сметных работ, экспертизы проектно-сметной документации)</t>
  </si>
  <si>
    <t>сметная стоимость объекта, тыс. руб.</t>
  </si>
  <si>
    <t>форма собственности</t>
  </si>
  <si>
    <t>адрес объекта капитального строительства</t>
  </si>
  <si>
    <t>наименование объекта капитального строительства/источники расходов</t>
  </si>
  <si>
    <t xml:space="preserve">Перечень объектов капитального строительства для бюджетных инвестиций Муниципальной программы Арамильского городского округа "Развитие системы образования Арамильского городского округа до 2024 года" </t>
  </si>
  <si>
    <t xml:space="preserve">Приложение № 3 </t>
  </si>
  <si>
    <t>ул.1 Мая, 60</t>
  </si>
  <si>
    <t>Объект 1: Строительство здания Муниципального бюджетного образовательного учреждения "Средняя общеобразовательная школа № 4" на 1000 мест</t>
  </si>
  <si>
    <t>Объект 2: Реконструкция здания Муниципального автономного образовательного учреждения "Средняя общеобразовательная школа № 1" на 1100 мест</t>
  </si>
  <si>
    <t>Объект 3: Строительство здания детского сада в микрорайоне Восточный на 275 мест</t>
  </si>
  <si>
    <t>м-н Восточный</t>
  </si>
  <si>
    <t>Подпрограмма 1. "Развитие сети образовательных организаций в Арамильском городском округе"</t>
  </si>
  <si>
    <t>Подпрограмма 6. "Обеспечение реализации муниципальной программы «Развитие системы образования в Арамильском городском округе до 2024 года"</t>
  </si>
  <si>
    <t>Мероприятие 2.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организациях:</t>
  </si>
  <si>
    <t>Мероприятие 3.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организациях:</t>
  </si>
  <si>
    <t>Мероприятие 4. Оснащение оборудованием вводимых новых (дополнительных) мест в муниципальных дошкольных организациях:</t>
  </si>
  <si>
    <t>Мероприятие 5.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организациях:</t>
  </si>
  <si>
    <t>Мероприятие 6. Обеспечение деятельности муниципальных общеобразовательных организаций:</t>
  </si>
  <si>
    <t>Мероприятие 7. Осуществление мероприятий по обеспечению питанием обучающихся в муниципальных общеобразовательных организациях:</t>
  </si>
  <si>
    <t>Мероприятие 8. Поддержка муниципальных общеобразовательных организаций, реализующих инновационные образовательные программы, в том числе в рамках проекта "Уральская инженерная школа":</t>
  </si>
  <si>
    <t>Мероприятие 9. Оснащение оборудованием вводимых новых (дополнительных) мест в муниципальных общеобразовательных организациях:</t>
  </si>
  <si>
    <t>Мероприятие 11. Организация и проведение учебных сборов с юношами 10 классов общеобразовательных учреждений:</t>
  </si>
  <si>
    <t>Мероприятие 12. Организация предоставления дополнительного образования детей в муниципальных организациях дополнительного образования:</t>
  </si>
  <si>
    <t>Мероприятие 13. Обеспечение персонифицированного финансирования дополнительного образования детей</t>
  </si>
  <si>
    <t>Мероприятие 14. Обеспечение организации отдыха и оздоровления детей в каникулярное время в Арамильском городском округе:</t>
  </si>
  <si>
    <t>Мероприятие 15.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</si>
  <si>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Мероприятие 16. Капитальный ремонт, приведение в соответствие с требованиями пожарной и антитеррористической безопасности, санитарного законодательства зданий и помещений, в которых размещаются муниципальные образовательные организации, в том числе на осуществление мероприятий, направленных на устранение нарушений, выявленных органами государственного надзора в результате проверок:</t>
  </si>
  <si>
    <t xml:space="preserve">Мероприятие 17: Создание в образовательных организациях условий для инклюзивного образования: </t>
  </si>
  <si>
    <t>Мероприятие 18: Приобретение и (или) замена, оснащение аппаратурой спутниковой навигации ГЛОНАСС, тахографами автобусов для подвоза обучающихся (воспитанников) в  муниципальные общеобразовательные организации</t>
  </si>
  <si>
    <t>Мероприятие 19. Создание в общеобразовательных организациях, расположенных в сельской местности, условий для занятий физической культурой и спортом:</t>
  </si>
  <si>
    <t>Мероприятие 20: Обеспечение мероприятий по оборудованию спортивных площадок в общеобразовательных организациях:</t>
  </si>
  <si>
    <t>Мероприятие 21. Развитие материально-технической базы в муниципальных учреждениях, в том числе путем внедрения механизмов инициативного бюджетирования</t>
  </si>
  <si>
    <t>Мероприятие 22. Обеспечение деятельности  органа местного самоуправления, осуществляющего управление в сфере образования:</t>
  </si>
  <si>
    <t>Мероприятие 24. Материальная поддержка педагогов обучающихся по целевому направлению от образовательных организаций Арамильского городского округа в организациях среднего и высшего профессионального образования (стипендии):</t>
  </si>
  <si>
    <t>Мероприятие 25. Поощрение лучших учителей:</t>
  </si>
  <si>
    <t>Мероприятие 23. Обеспечение деятельности МКУ "Организационно-методический центр" и создание материально-технических условий для обеспечения деятельности муниципальных образовательных организаций и органа местного самоуправления в сфере образования:</t>
  </si>
  <si>
    <t>Мероприятие 10. Организация участия и проведение городских, областных мероприятий по патриотическому воспитанию:</t>
  </si>
  <si>
    <t>4,7,11,12,20</t>
  </si>
  <si>
    <t>11,12,13,15</t>
  </si>
  <si>
    <t>19,20,22,23,27,29,31,57</t>
  </si>
  <si>
    <t>19,20,22,23,27,29,31</t>
  </si>
  <si>
    <t>19,20,27,31</t>
  </si>
  <si>
    <t>35,36,37</t>
  </si>
  <si>
    <t>48,49,50,51</t>
  </si>
  <si>
    <t>19,20,31</t>
  </si>
  <si>
    <t>11,12,19,35</t>
  </si>
  <si>
    <t>61,62,63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</si>
</sst>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₽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/>
  </cellStyleXfs>
  <cellXfs count="69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0" xfId="1"/>
    <xf numFmtId="0" fontId="10" fillId="0" borderId="0" xfId="1" applyFill="1"/>
    <xf numFmtId="0" fontId="11" fillId="0" borderId="0" xfId="1" applyFont="1"/>
    <xf numFmtId="0" fontId="11" fillId="0" borderId="0" xfId="1" applyFont="1" applyBorder="1"/>
    <xf numFmtId="0" fontId="10" fillId="0" borderId="0" xfId="1" applyFill="1" applyBorder="1"/>
    <xf numFmtId="0" fontId="11" fillId="0" borderId="0" xfId="1" applyFont="1" applyFill="1" applyBorder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/>
    </xf>
    <xf numFmtId="0" fontId="13" fillId="0" borderId="0" xfId="1" applyFont="1" applyAlignment="1">
      <alignment vertical="center"/>
    </xf>
    <xf numFmtId="0" fontId="1" fillId="0" borderId="0" xfId="1" applyFont="1"/>
    <xf numFmtId="0" fontId="14" fillId="0" borderId="1" xfId="1" applyFont="1" applyBorder="1" applyAlignment="1">
      <alignment vertical="top" wrapText="1"/>
    </xf>
    <xf numFmtId="0" fontId="14" fillId="0" borderId="1" xfId="1" applyFont="1" applyBorder="1" applyAlignment="1">
      <alignment horizontal="center" vertical="top" wrapText="1"/>
    </xf>
    <xf numFmtId="0" fontId="15" fillId="0" borderId="1" xfId="1" applyFont="1" applyBorder="1" applyAlignment="1">
      <alignment horizontal="center"/>
    </xf>
    <xf numFmtId="0" fontId="1" fillId="0" borderId="1" xfId="1" applyFont="1" applyBorder="1"/>
    <xf numFmtId="0" fontId="14" fillId="0" borderId="1" xfId="1" applyFont="1" applyFill="1" applyBorder="1" applyAlignment="1">
      <alignment horizontal="center"/>
    </xf>
    <xf numFmtId="0" fontId="14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Border="1"/>
    <xf numFmtId="0" fontId="1" fillId="0" borderId="0" xfId="1" applyFont="1" applyFill="1" applyBorder="1"/>
    <xf numFmtId="0" fontId="15" fillId="0" borderId="0" xfId="1" applyFont="1" applyBorder="1"/>
    <xf numFmtId="0" fontId="16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14" fillId="0" borderId="1" xfId="1" applyFont="1" applyFill="1" applyBorder="1" applyAlignment="1">
      <alignment vertical="top" wrapText="1"/>
    </xf>
    <xf numFmtId="0" fontId="15" fillId="0" borderId="1" xfId="1" applyFont="1" applyFill="1" applyBorder="1"/>
    <xf numFmtId="0" fontId="15" fillId="0" borderId="1" xfId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2" fillId="0" borderId="1" xfId="1" applyFont="1" applyBorder="1" applyAlignment="1">
      <alignment horizontal="center" vertical="top"/>
    </xf>
    <xf numFmtId="0" fontId="14" fillId="0" borderId="1" xfId="1" applyFont="1" applyBorder="1" applyAlignment="1">
      <alignment horizontal="center" vertical="top" wrapText="1"/>
    </xf>
    <xf numFmtId="0" fontId="14" fillId="0" borderId="2" xfId="1" applyFont="1" applyFill="1" applyBorder="1" applyAlignment="1">
      <alignment horizontal="center"/>
    </xf>
    <xf numFmtId="0" fontId="14" fillId="0" borderId="3" xfId="1" applyFont="1" applyFill="1" applyBorder="1" applyAlignment="1">
      <alignment horizontal="center"/>
    </xf>
    <xf numFmtId="0" fontId="15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/>
    <xf numFmtId="0" fontId="15" fillId="0" borderId="1" xfId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1" fillId="0" borderId="0" xfId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Fill="1" applyAlignment="1">
      <alignment horizontal="center" vertical="center" textRotation="180" wrapText="1"/>
    </xf>
    <xf numFmtId="0" fontId="17" fillId="0" borderId="0" xfId="0" applyFont="1" applyFill="1" applyAlignment="1">
      <alignment vertical="top" textRotation="180" wrapText="1"/>
    </xf>
    <xf numFmtId="0" fontId="17" fillId="0" borderId="7" xfId="0" applyFont="1" applyFill="1" applyBorder="1" applyAlignment="1">
      <alignment horizontal="center" vertical="center" textRotation="180" wrapText="1"/>
    </xf>
    <xf numFmtId="0" fontId="10" fillId="0" borderId="0" xfId="1" applyFill="1" applyBorder="1" applyAlignment="1">
      <alignment horizontal="center" vertical="center" textRotation="180"/>
    </xf>
    <xf numFmtId="0" fontId="10" fillId="0" borderId="0" xfId="1" applyFill="1" applyAlignment="1">
      <alignment horizontal="center" vertical="center" textRotation="18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8"/>
  <sheetViews>
    <sheetView view="pageLayout" zoomScale="53" zoomScaleNormal="80" zoomScaleSheetLayoutView="91" zoomScalePageLayoutView="53" workbookViewId="0">
      <selection activeCell="O25" sqref="N25:O25"/>
    </sheetView>
  </sheetViews>
  <sheetFormatPr defaultRowHeight="15" x14ac:dyDescent="0.25"/>
  <cols>
    <col min="1" max="1" width="7.28515625" style="2" customWidth="1"/>
    <col min="2" max="2" width="45" style="1" customWidth="1"/>
    <col min="3" max="3" width="17" style="1" customWidth="1"/>
    <col min="4" max="5" width="14.42578125" style="1" customWidth="1"/>
    <col min="6" max="6" width="15.85546875" style="1" customWidth="1"/>
    <col min="7" max="7" width="14.85546875" style="1" customWidth="1"/>
    <col min="8" max="8" width="16.28515625" style="1" customWidth="1"/>
    <col min="9" max="9" width="19.140625" style="1" customWidth="1"/>
    <col min="10" max="10" width="13.5703125" style="1" customWidth="1"/>
    <col min="11" max="11" width="7.140625" style="65" customWidth="1"/>
    <col min="12" max="16384" width="9.140625" style="1"/>
  </cols>
  <sheetData>
    <row r="1" spans="1:11" ht="11.25" customHeight="1" x14ac:dyDescent="0.25">
      <c r="G1" s="50" t="s">
        <v>12</v>
      </c>
      <c r="H1" s="50"/>
      <c r="I1" s="50"/>
      <c r="J1" s="50"/>
      <c r="K1" s="64">
        <v>42</v>
      </c>
    </row>
    <row r="2" spans="1:11" ht="15" customHeight="1" x14ac:dyDescent="0.25">
      <c r="G2" s="50" t="s">
        <v>14</v>
      </c>
      <c r="H2" s="50"/>
      <c r="I2" s="50"/>
      <c r="J2" s="50"/>
      <c r="K2" s="64"/>
    </row>
    <row r="3" spans="1:11" ht="15" customHeight="1" x14ac:dyDescent="0.25">
      <c r="G3" s="50" t="s">
        <v>13</v>
      </c>
      <c r="H3" s="50"/>
      <c r="I3" s="50"/>
      <c r="J3" s="50"/>
      <c r="K3" s="64"/>
    </row>
    <row r="4" spans="1:11" x14ac:dyDescent="0.25">
      <c r="I4" s="3"/>
      <c r="K4" s="64"/>
    </row>
    <row r="5" spans="1:11" x14ac:dyDescent="0.25">
      <c r="A5" s="51" t="s">
        <v>10</v>
      </c>
      <c r="B5" s="51"/>
      <c r="C5" s="51"/>
      <c r="D5" s="51"/>
      <c r="E5" s="51"/>
      <c r="F5" s="51"/>
      <c r="G5" s="51"/>
      <c r="H5" s="51"/>
      <c r="I5" s="51"/>
      <c r="K5" s="64"/>
    </row>
    <row r="6" spans="1:11" x14ac:dyDescent="0.25">
      <c r="A6" s="51" t="s">
        <v>11</v>
      </c>
      <c r="B6" s="51"/>
      <c r="C6" s="51"/>
      <c r="D6" s="51"/>
      <c r="E6" s="51"/>
      <c r="F6" s="51"/>
      <c r="G6" s="51"/>
      <c r="H6" s="51"/>
      <c r="I6" s="51"/>
      <c r="K6" s="64"/>
    </row>
    <row r="7" spans="1:11" x14ac:dyDescent="0.25">
      <c r="A7" s="5"/>
      <c r="B7" s="6"/>
      <c r="C7" s="6"/>
      <c r="D7" s="6"/>
      <c r="E7" s="6"/>
      <c r="F7" s="6"/>
      <c r="G7" s="6"/>
      <c r="H7" s="6"/>
      <c r="I7" s="6"/>
      <c r="J7" s="6"/>
      <c r="K7" s="64"/>
    </row>
    <row r="8" spans="1:11" ht="35.25" customHeight="1" x14ac:dyDescent="0.25">
      <c r="A8" s="44" t="s">
        <v>0</v>
      </c>
      <c r="B8" s="44" t="s">
        <v>1</v>
      </c>
      <c r="C8" s="45" t="s">
        <v>3</v>
      </c>
      <c r="D8" s="46"/>
      <c r="E8" s="46"/>
      <c r="F8" s="46"/>
      <c r="G8" s="46"/>
      <c r="H8" s="46"/>
      <c r="I8" s="52" t="s">
        <v>4</v>
      </c>
      <c r="J8" s="48" t="s">
        <v>20</v>
      </c>
      <c r="K8" s="64"/>
    </row>
    <row r="9" spans="1:11" ht="41.25" customHeight="1" x14ac:dyDescent="0.25">
      <c r="A9" s="44"/>
      <c r="B9" s="44"/>
      <c r="C9" s="38" t="s">
        <v>2</v>
      </c>
      <c r="D9" s="38" t="s">
        <v>15</v>
      </c>
      <c r="E9" s="38" t="s">
        <v>16</v>
      </c>
      <c r="F9" s="38" t="s">
        <v>17</v>
      </c>
      <c r="G9" s="38" t="s">
        <v>18</v>
      </c>
      <c r="H9" s="38" t="s">
        <v>19</v>
      </c>
      <c r="I9" s="52"/>
      <c r="J9" s="49"/>
      <c r="K9" s="64"/>
    </row>
    <row r="10" spans="1:11" s="2" customFormat="1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64"/>
    </row>
    <row r="11" spans="1:11" ht="28.5" x14ac:dyDescent="0.25">
      <c r="A11" s="7">
        <v>1</v>
      </c>
      <c r="B11" s="8" t="s">
        <v>5</v>
      </c>
      <c r="C11" s="9">
        <f>C12+C13+C14</f>
        <v>2939500.00336</v>
      </c>
      <c r="D11" s="9">
        <f t="shared" ref="D11:H11" si="0">D12+D13+D14</f>
        <v>999339.32</v>
      </c>
      <c r="E11" s="9">
        <f t="shared" si="0"/>
        <v>463039.99999999994</v>
      </c>
      <c r="F11" s="9">
        <f t="shared" si="0"/>
        <v>493788.5</v>
      </c>
      <c r="G11" s="9">
        <f t="shared" si="0"/>
        <v>482043.38399999996</v>
      </c>
      <c r="H11" s="9">
        <f t="shared" si="0"/>
        <v>501288.79935999995</v>
      </c>
      <c r="I11" s="9"/>
      <c r="J11" s="10"/>
      <c r="K11" s="64"/>
    </row>
    <row r="12" spans="1:11" x14ac:dyDescent="0.25">
      <c r="A12" s="7">
        <v>2</v>
      </c>
      <c r="B12" s="11" t="s">
        <v>6</v>
      </c>
      <c r="C12" s="9">
        <f t="shared" ref="C12:C13" si="1">SUM(D12:H12)</f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11"/>
      <c r="J12" s="11"/>
      <c r="K12" s="64"/>
    </row>
    <row r="13" spans="1:11" x14ac:dyDescent="0.25">
      <c r="A13" s="7">
        <v>3</v>
      </c>
      <c r="B13" s="11" t="s">
        <v>7</v>
      </c>
      <c r="C13" s="9">
        <f t="shared" si="1"/>
        <v>1933132.97248</v>
      </c>
      <c r="D13" s="9">
        <f>D23+D18+D34+D52+D60+D88</f>
        <v>754403.82</v>
      </c>
      <c r="E13" s="9">
        <f t="shared" ref="E13:H13" si="2">E23+E18+E34+E52+E60+E88</f>
        <v>279995.19999999995</v>
      </c>
      <c r="F13" s="9">
        <f t="shared" si="2"/>
        <v>293525.7</v>
      </c>
      <c r="G13" s="9">
        <f t="shared" si="2"/>
        <v>296670.712</v>
      </c>
      <c r="H13" s="9">
        <f t="shared" si="2"/>
        <v>308537.54047999997</v>
      </c>
      <c r="I13" s="12"/>
      <c r="J13" s="11"/>
      <c r="K13" s="64"/>
    </row>
    <row r="14" spans="1:11" x14ac:dyDescent="0.25">
      <c r="A14" s="7">
        <v>4</v>
      </c>
      <c r="B14" s="11" t="s">
        <v>8</v>
      </c>
      <c r="C14" s="9">
        <f>SUM(D14:H14)</f>
        <v>1006367.03088</v>
      </c>
      <c r="D14" s="9">
        <f>D24+D19+D35+D53+D61+D89</f>
        <v>244935.5</v>
      </c>
      <c r="E14" s="9">
        <f t="shared" ref="E14:H14" si="3">E24+E19+E35+E53+E61+E89</f>
        <v>183044.8</v>
      </c>
      <c r="F14" s="9">
        <f t="shared" si="3"/>
        <v>200262.8</v>
      </c>
      <c r="G14" s="9">
        <f t="shared" si="3"/>
        <v>185372.67199999999</v>
      </c>
      <c r="H14" s="9">
        <f t="shared" si="3"/>
        <v>192751.25888000001</v>
      </c>
      <c r="I14" s="11"/>
      <c r="J14" s="11"/>
      <c r="K14" s="64"/>
    </row>
    <row r="15" spans="1:11" ht="15" customHeight="1" x14ac:dyDescent="0.25">
      <c r="A15" s="7">
        <v>5</v>
      </c>
      <c r="B15" s="45" t="s">
        <v>50</v>
      </c>
      <c r="C15" s="46"/>
      <c r="D15" s="46"/>
      <c r="E15" s="46"/>
      <c r="F15" s="46"/>
      <c r="G15" s="46"/>
      <c r="H15" s="46"/>
      <c r="I15" s="47"/>
      <c r="J15" s="11"/>
      <c r="K15" s="64"/>
    </row>
    <row r="16" spans="1:11" ht="28.5" x14ac:dyDescent="0.25">
      <c r="A16" s="7">
        <v>6</v>
      </c>
      <c r="B16" s="8" t="s">
        <v>9</v>
      </c>
      <c r="C16" s="9">
        <f>C18+C19</f>
        <v>332602</v>
      </c>
      <c r="D16" s="9">
        <f>D18+D19</f>
        <v>332602</v>
      </c>
      <c r="E16" s="9">
        <f t="shared" ref="E16:H16" si="4">E18+E19</f>
        <v>0</v>
      </c>
      <c r="F16" s="9">
        <f t="shared" si="4"/>
        <v>0</v>
      </c>
      <c r="G16" s="9">
        <f t="shared" si="4"/>
        <v>0</v>
      </c>
      <c r="H16" s="9">
        <f t="shared" si="4"/>
        <v>0</v>
      </c>
      <c r="I16" s="11"/>
      <c r="J16" s="11"/>
      <c r="K16" s="64"/>
    </row>
    <row r="17" spans="1:11" x14ac:dyDescent="0.25">
      <c r="A17" s="7">
        <v>7</v>
      </c>
      <c r="B17" s="11" t="s">
        <v>6</v>
      </c>
      <c r="C17" s="13">
        <f t="shared" ref="C17:C18" si="5">D17+E17+F17+G17+H17</f>
        <v>0</v>
      </c>
      <c r="D17" s="13">
        <f>'Приложение 3'!J12</f>
        <v>0</v>
      </c>
      <c r="E17" s="13">
        <f>'Приложение 3'!K12</f>
        <v>0</v>
      </c>
      <c r="F17" s="13">
        <f>'Приложение 3'!L12</f>
        <v>0</v>
      </c>
      <c r="G17" s="13">
        <f>'Приложение 3'!M12</f>
        <v>0</v>
      </c>
      <c r="H17" s="13">
        <f>'Приложение 3'!N12</f>
        <v>0</v>
      </c>
      <c r="I17" s="11"/>
      <c r="J17" s="11"/>
      <c r="K17" s="64"/>
    </row>
    <row r="18" spans="1:11" x14ac:dyDescent="0.25">
      <c r="A18" s="7">
        <v>8</v>
      </c>
      <c r="B18" s="11" t="s">
        <v>7</v>
      </c>
      <c r="C18" s="13">
        <f t="shared" si="5"/>
        <v>284041.8</v>
      </c>
      <c r="D18" s="13">
        <f>'Приложение 3'!J13</f>
        <v>284041.8</v>
      </c>
      <c r="E18" s="13">
        <f>'Приложение 3'!K13</f>
        <v>0</v>
      </c>
      <c r="F18" s="13">
        <f>'Приложение 3'!L13</f>
        <v>0</v>
      </c>
      <c r="G18" s="13">
        <f>'Приложение 3'!M13</f>
        <v>0</v>
      </c>
      <c r="H18" s="13">
        <f>'Приложение 3'!N13</f>
        <v>0</v>
      </c>
      <c r="I18" s="11"/>
      <c r="J18" s="11"/>
      <c r="K18" s="64"/>
    </row>
    <row r="19" spans="1:11" x14ac:dyDescent="0.25">
      <c r="A19" s="7">
        <v>9</v>
      </c>
      <c r="B19" s="11" t="s">
        <v>8</v>
      </c>
      <c r="C19" s="13">
        <f>D19+E19+F19+G19+H19</f>
        <v>48560.2</v>
      </c>
      <c r="D19" s="13">
        <f>'Приложение 3'!J14</f>
        <v>48560.2</v>
      </c>
      <c r="E19" s="13">
        <f>'Приложение 3'!K14</f>
        <v>0</v>
      </c>
      <c r="F19" s="13">
        <f>'Приложение 3'!L14</f>
        <v>0</v>
      </c>
      <c r="G19" s="13">
        <f>'Приложение 3'!M14</f>
        <v>0</v>
      </c>
      <c r="H19" s="13">
        <f>'Приложение 3'!N14</f>
        <v>0</v>
      </c>
      <c r="I19" s="11"/>
      <c r="J19" s="11"/>
      <c r="K19" s="64"/>
    </row>
    <row r="20" spans="1:11" ht="75" x14ac:dyDescent="0.25">
      <c r="A20" s="7">
        <v>10</v>
      </c>
      <c r="B20" s="40" t="s">
        <v>22</v>
      </c>
      <c r="C20" s="13">
        <f t="shared" ref="C20" si="6">D20+E20+F20+G20+H20</f>
        <v>332602</v>
      </c>
      <c r="D20" s="14">
        <f>'Приложение 3'!J11</f>
        <v>332602</v>
      </c>
      <c r="E20" s="14">
        <f>'Приложение 3'!K11</f>
        <v>0</v>
      </c>
      <c r="F20" s="14">
        <f>'Приложение 3'!L11</f>
        <v>0</v>
      </c>
      <c r="G20" s="14">
        <f>'Приложение 3'!M11</f>
        <v>0</v>
      </c>
      <c r="H20" s="14">
        <f>'Приложение 3'!N11</f>
        <v>0</v>
      </c>
      <c r="I20" s="11" t="s">
        <v>76</v>
      </c>
      <c r="J20" s="15" t="s">
        <v>21</v>
      </c>
      <c r="K20" s="64"/>
    </row>
    <row r="21" spans="1:11" ht="15" customHeight="1" x14ac:dyDescent="0.25">
      <c r="A21" s="7">
        <v>11</v>
      </c>
      <c r="B21" s="45" t="s">
        <v>23</v>
      </c>
      <c r="C21" s="46"/>
      <c r="D21" s="46"/>
      <c r="E21" s="46"/>
      <c r="F21" s="46"/>
      <c r="G21" s="46"/>
      <c r="H21" s="46"/>
      <c r="I21" s="47"/>
      <c r="J21" s="11"/>
      <c r="K21" s="64"/>
    </row>
    <row r="22" spans="1:11" ht="28.5" x14ac:dyDescent="0.25">
      <c r="A22" s="7">
        <v>12</v>
      </c>
      <c r="B22" s="8" t="s">
        <v>9</v>
      </c>
      <c r="C22" s="9">
        <f>C23+C24</f>
        <v>1149575.0088800001</v>
      </c>
      <c r="D22" s="9">
        <f t="shared" ref="D22:H22" si="7">D23+D24</f>
        <v>223509.37</v>
      </c>
      <c r="E22" s="9">
        <f t="shared" si="7"/>
        <v>214491.3</v>
      </c>
      <c r="F22" s="9">
        <f t="shared" si="7"/>
        <v>227951.8</v>
      </c>
      <c r="G22" s="9">
        <f t="shared" si="7"/>
        <v>237069.872</v>
      </c>
      <c r="H22" s="9">
        <f t="shared" si="7"/>
        <v>246552.66688</v>
      </c>
      <c r="I22" s="11"/>
      <c r="J22" s="11"/>
      <c r="K22" s="64"/>
    </row>
    <row r="23" spans="1:11" x14ac:dyDescent="0.25">
      <c r="A23" s="7">
        <v>13</v>
      </c>
      <c r="B23" s="11" t="s">
        <v>7</v>
      </c>
      <c r="C23" s="13">
        <f>SUM(D23:H23)</f>
        <v>577890.31943999999</v>
      </c>
      <c r="D23" s="13">
        <f>D26+D30</f>
        <v>122151.07</v>
      </c>
      <c r="E23" s="13">
        <f t="shared" ref="E23:H23" si="8">E26+E30</f>
        <v>108185.3</v>
      </c>
      <c r="F23" s="13">
        <f t="shared" si="8"/>
        <v>111338.4</v>
      </c>
      <c r="G23" s="13">
        <f t="shared" si="8"/>
        <v>115791.936</v>
      </c>
      <c r="H23" s="13">
        <f t="shared" si="8"/>
        <v>120423.61344</v>
      </c>
      <c r="I23" s="11"/>
      <c r="J23" s="11"/>
      <c r="K23" s="64"/>
    </row>
    <row r="24" spans="1:11" x14ac:dyDescent="0.25">
      <c r="A24" s="7">
        <v>14</v>
      </c>
      <c r="B24" s="11" t="s">
        <v>8</v>
      </c>
      <c r="C24" s="13">
        <f>SUM(D24:H24)</f>
        <v>571684.68943999999</v>
      </c>
      <c r="D24" s="13">
        <f>D28+D31</f>
        <v>101358.3</v>
      </c>
      <c r="E24" s="13">
        <f t="shared" ref="E24:H24" si="9">E28+E31</f>
        <v>106306</v>
      </c>
      <c r="F24" s="13">
        <f t="shared" si="9"/>
        <v>116613.4</v>
      </c>
      <c r="G24" s="13">
        <f t="shared" si="9"/>
        <v>121277.936</v>
      </c>
      <c r="H24" s="13">
        <f t="shared" si="9"/>
        <v>126129.05344</v>
      </c>
      <c r="I24" s="11"/>
      <c r="J24" s="11"/>
      <c r="K24" s="64"/>
    </row>
    <row r="25" spans="1:11" ht="74.25" customHeight="1" x14ac:dyDescent="0.25">
      <c r="A25" s="7">
        <v>15</v>
      </c>
      <c r="B25" s="40" t="s">
        <v>52</v>
      </c>
      <c r="C25" s="14">
        <f>C26</f>
        <v>577890.31943999999</v>
      </c>
      <c r="D25" s="14">
        <f>D26</f>
        <v>122151.07</v>
      </c>
      <c r="E25" s="14">
        <f t="shared" ref="E25:H25" si="10">E26</f>
        <v>108185.3</v>
      </c>
      <c r="F25" s="14">
        <f t="shared" si="10"/>
        <v>111338.4</v>
      </c>
      <c r="G25" s="14">
        <f t="shared" si="10"/>
        <v>115791.936</v>
      </c>
      <c r="H25" s="14">
        <f t="shared" si="10"/>
        <v>120423.61344</v>
      </c>
      <c r="I25" s="11" t="s">
        <v>77</v>
      </c>
      <c r="J25" s="11"/>
      <c r="K25" s="64"/>
    </row>
    <row r="26" spans="1:11" x14ac:dyDescent="0.25">
      <c r="A26" s="7">
        <v>16</v>
      </c>
      <c r="B26" s="11" t="s">
        <v>7</v>
      </c>
      <c r="C26" s="13">
        <f>D26+E26+F26+G26+H26</f>
        <v>577890.31943999999</v>
      </c>
      <c r="D26" s="13">
        <v>122151.07</v>
      </c>
      <c r="E26" s="13">
        <v>108185.3</v>
      </c>
      <c r="F26" s="13">
        <v>111338.4</v>
      </c>
      <c r="G26" s="13">
        <f>F26*1.04</f>
        <v>115791.936</v>
      </c>
      <c r="H26" s="13">
        <f>G26*1.04</f>
        <v>120423.61344</v>
      </c>
      <c r="I26" s="11"/>
      <c r="J26" s="11"/>
      <c r="K26" s="64"/>
    </row>
    <row r="27" spans="1:11" ht="74.25" customHeight="1" x14ac:dyDescent="0.25">
      <c r="A27" s="7">
        <v>17</v>
      </c>
      <c r="B27" s="40" t="s">
        <v>53</v>
      </c>
      <c r="C27" s="14">
        <f>C28</f>
        <v>571684.68943999999</v>
      </c>
      <c r="D27" s="14">
        <f t="shared" ref="D27:H27" si="11">D28</f>
        <v>101358.3</v>
      </c>
      <c r="E27" s="14">
        <f t="shared" si="11"/>
        <v>106306</v>
      </c>
      <c r="F27" s="14">
        <f t="shared" si="11"/>
        <v>116613.4</v>
      </c>
      <c r="G27" s="14">
        <f t="shared" si="11"/>
        <v>121277.936</v>
      </c>
      <c r="H27" s="14">
        <f t="shared" si="11"/>
        <v>126129.05344</v>
      </c>
      <c r="I27" s="11" t="s">
        <v>77</v>
      </c>
      <c r="J27" s="11"/>
      <c r="K27" s="64"/>
    </row>
    <row r="28" spans="1:11" x14ac:dyDescent="0.25">
      <c r="A28" s="7">
        <v>18</v>
      </c>
      <c r="B28" s="11" t="s">
        <v>8</v>
      </c>
      <c r="C28" s="13">
        <f>D28+E28+F28+G28+H28</f>
        <v>571684.68943999999</v>
      </c>
      <c r="D28" s="13">
        <v>101358.3</v>
      </c>
      <c r="E28" s="13">
        <v>106306</v>
      </c>
      <c r="F28" s="13">
        <v>116613.4</v>
      </c>
      <c r="G28" s="13">
        <f>F28*1.04</f>
        <v>121277.936</v>
      </c>
      <c r="H28" s="13">
        <f>G28*1.04</f>
        <v>126129.05344</v>
      </c>
      <c r="I28" s="11"/>
      <c r="J28" s="11"/>
      <c r="K28" s="64"/>
    </row>
    <row r="29" spans="1:11" ht="48" customHeight="1" x14ac:dyDescent="0.25">
      <c r="A29" s="7">
        <v>19</v>
      </c>
      <c r="B29" s="40" t="s">
        <v>54</v>
      </c>
      <c r="C29" s="14">
        <f>C30</f>
        <v>0</v>
      </c>
      <c r="D29" s="14">
        <f t="shared" ref="D29:H29" si="12">D30</f>
        <v>0</v>
      </c>
      <c r="E29" s="14">
        <f t="shared" si="12"/>
        <v>0</v>
      </c>
      <c r="F29" s="14">
        <f t="shared" si="12"/>
        <v>0</v>
      </c>
      <c r="G29" s="14">
        <f t="shared" si="12"/>
        <v>0</v>
      </c>
      <c r="H29" s="14">
        <f t="shared" si="12"/>
        <v>0</v>
      </c>
      <c r="I29" s="39">
        <v>11.12</v>
      </c>
      <c r="J29" s="11"/>
    </row>
    <row r="30" spans="1:11" x14ac:dyDescent="0.25">
      <c r="A30" s="7">
        <v>20</v>
      </c>
      <c r="B30" s="11" t="s">
        <v>7</v>
      </c>
      <c r="C30" s="13">
        <f>D30+E30+F30+G30+H30</f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1"/>
      <c r="J30" s="11"/>
      <c r="K30" s="66">
        <v>43</v>
      </c>
    </row>
    <row r="31" spans="1:11" x14ac:dyDescent="0.25">
      <c r="A31" s="7">
        <v>21</v>
      </c>
      <c r="B31" s="11" t="s">
        <v>8</v>
      </c>
      <c r="C31" s="13">
        <f>D31+E31+F31+G31+H31</f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1"/>
      <c r="J31" s="11"/>
      <c r="K31" s="66"/>
    </row>
    <row r="32" spans="1:11" x14ac:dyDescent="0.25">
      <c r="A32" s="7">
        <v>22</v>
      </c>
      <c r="B32" s="44" t="s">
        <v>24</v>
      </c>
      <c r="C32" s="44"/>
      <c r="D32" s="44"/>
      <c r="E32" s="44"/>
      <c r="F32" s="44"/>
      <c r="G32" s="44"/>
      <c r="H32" s="44"/>
      <c r="I32" s="44"/>
      <c r="J32" s="11"/>
      <c r="K32" s="66"/>
    </row>
    <row r="33" spans="1:11" ht="28.5" x14ac:dyDescent="0.25">
      <c r="A33" s="7">
        <v>23</v>
      </c>
      <c r="B33" s="8" t="s">
        <v>9</v>
      </c>
      <c r="C33" s="9">
        <f>C34+C35</f>
        <v>1310324.6841599999</v>
      </c>
      <c r="D33" s="9">
        <f t="shared" ref="D33:H33" si="13">D34+D35</f>
        <v>378350.1</v>
      </c>
      <c r="E33" s="9">
        <f t="shared" si="13"/>
        <v>213956.19999999998</v>
      </c>
      <c r="F33" s="9">
        <f t="shared" si="13"/>
        <v>230025.09999999998</v>
      </c>
      <c r="G33" s="9">
        <f t="shared" si="13"/>
        <v>239216.90399999998</v>
      </c>
      <c r="H33" s="9">
        <f t="shared" si="13"/>
        <v>248776.38016</v>
      </c>
      <c r="I33" s="11"/>
      <c r="J33" s="11"/>
      <c r="K33" s="66"/>
    </row>
    <row r="34" spans="1:11" x14ac:dyDescent="0.25">
      <c r="A34" s="7">
        <v>24</v>
      </c>
      <c r="B34" s="11" t="s">
        <v>7</v>
      </c>
      <c r="C34" s="13">
        <f>SUM(D34:H34)</f>
        <v>1031907.7286399999</v>
      </c>
      <c r="D34" s="13">
        <f>D37+D41+D45</f>
        <v>329199.5</v>
      </c>
      <c r="E34" s="13">
        <f t="shared" ref="E34:H34" si="14">E37+E41+E45</f>
        <v>162904.29999999999</v>
      </c>
      <c r="F34" s="13">
        <f t="shared" si="14"/>
        <v>172925.4</v>
      </c>
      <c r="G34" s="13">
        <f t="shared" si="14"/>
        <v>179842.416</v>
      </c>
      <c r="H34" s="13">
        <f t="shared" si="14"/>
        <v>187036.11264000001</v>
      </c>
      <c r="I34" s="11"/>
      <c r="J34" s="11"/>
      <c r="K34" s="66"/>
    </row>
    <row r="35" spans="1:11" x14ac:dyDescent="0.25">
      <c r="A35" s="7">
        <v>25</v>
      </c>
      <c r="B35" s="11" t="s">
        <v>8</v>
      </c>
      <c r="C35" s="13">
        <f>SUM(D35:H35)</f>
        <v>278416.95552000002</v>
      </c>
      <c r="D35" s="13">
        <f>D39+D43+D47+D49</f>
        <v>49150.6</v>
      </c>
      <c r="E35" s="13">
        <f t="shared" ref="E35:H35" si="15">E39+E43+E47+E49</f>
        <v>51051.9</v>
      </c>
      <c r="F35" s="13">
        <f t="shared" si="15"/>
        <v>57099.7</v>
      </c>
      <c r="G35" s="13">
        <f t="shared" si="15"/>
        <v>59374.487999999998</v>
      </c>
      <c r="H35" s="13">
        <f t="shared" si="15"/>
        <v>61740.267520000001</v>
      </c>
      <c r="I35" s="11"/>
      <c r="J35" s="11"/>
      <c r="K35" s="66"/>
    </row>
    <row r="36" spans="1:11" ht="153" customHeight="1" x14ac:dyDescent="0.25">
      <c r="A36" s="7">
        <v>26</v>
      </c>
      <c r="B36" s="40" t="s">
        <v>55</v>
      </c>
      <c r="C36" s="14">
        <f>C37</f>
        <v>853907.72863999987</v>
      </c>
      <c r="D36" s="14">
        <f t="shared" ref="D36:H36" si="16">D37</f>
        <v>151199.5</v>
      </c>
      <c r="E36" s="14">
        <f t="shared" si="16"/>
        <v>162904.29999999999</v>
      </c>
      <c r="F36" s="14">
        <f t="shared" si="16"/>
        <v>172925.4</v>
      </c>
      <c r="G36" s="14">
        <f t="shared" si="16"/>
        <v>179842.416</v>
      </c>
      <c r="H36" s="14">
        <f t="shared" si="16"/>
        <v>187036.11264000001</v>
      </c>
      <c r="I36" s="11" t="s">
        <v>78</v>
      </c>
      <c r="J36" s="11"/>
      <c r="K36" s="66"/>
    </row>
    <row r="37" spans="1:11" x14ac:dyDescent="0.25">
      <c r="A37" s="7">
        <v>27</v>
      </c>
      <c r="B37" s="11" t="s">
        <v>7</v>
      </c>
      <c r="C37" s="13">
        <f>D37+E37+F37+G37+H37</f>
        <v>853907.72863999987</v>
      </c>
      <c r="D37" s="13">
        <v>151199.5</v>
      </c>
      <c r="E37" s="13">
        <v>162904.29999999999</v>
      </c>
      <c r="F37" s="13">
        <v>172925.4</v>
      </c>
      <c r="G37" s="13">
        <f>F37*1.04</f>
        <v>179842.416</v>
      </c>
      <c r="H37" s="13">
        <f>G37*1.04</f>
        <v>187036.11264000001</v>
      </c>
      <c r="I37" s="11"/>
      <c r="J37" s="11"/>
      <c r="K37" s="66"/>
    </row>
    <row r="38" spans="1:11" ht="45" x14ac:dyDescent="0.25">
      <c r="A38" s="7">
        <v>28</v>
      </c>
      <c r="B38" s="40" t="s">
        <v>56</v>
      </c>
      <c r="C38" s="14">
        <f>C39</f>
        <v>277266.95552000002</v>
      </c>
      <c r="D38" s="14">
        <f t="shared" ref="D38:H38" si="17">D39</f>
        <v>48920.6</v>
      </c>
      <c r="E38" s="14">
        <f t="shared" si="17"/>
        <v>50821.9</v>
      </c>
      <c r="F38" s="14">
        <f t="shared" si="17"/>
        <v>56869.7</v>
      </c>
      <c r="G38" s="14">
        <f t="shared" si="17"/>
        <v>59144.487999999998</v>
      </c>
      <c r="H38" s="14">
        <f t="shared" si="17"/>
        <v>61510.267520000001</v>
      </c>
      <c r="I38" s="11" t="s">
        <v>79</v>
      </c>
      <c r="J38" s="11"/>
      <c r="K38" s="66"/>
    </row>
    <row r="39" spans="1:11" x14ac:dyDescent="0.25">
      <c r="A39" s="7">
        <v>29</v>
      </c>
      <c r="B39" s="11" t="s">
        <v>8</v>
      </c>
      <c r="C39" s="13">
        <f>D39+E39+F39+G39+H39</f>
        <v>277266.95552000002</v>
      </c>
      <c r="D39" s="13">
        <v>48920.6</v>
      </c>
      <c r="E39" s="13">
        <v>50821.9</v>
      </c>
      <c r="F39" s="13">
        <v>56869.7</v>
      </c>
      <c r="G39" s="13">
        <f>F39*1.04</f>
        <v>59144.487999999998</v>
      </c>
      <c r="H39" s="13">
        <f>G39*1.04</f>
        <v>61510.267520000001</v>
      </c>
      <c r="I39" s="11"/>
      <c r="J39" s="11"/>
      <c r="K39" s="66"/>
    </row>
    <row r="40" spans="1:11" ht="60" x14ac:dyDescent="0.25">
      <c r="A40" s="7">
        <v>30</v>
      </c>
      <c r="B40" s="40" t="s">
        <v>57</v>
      </c>
      <c r="C40" s="14">
        <f>C41</f>
        <v>0</v>
      </c>
      <c r="D40" s="14">
        <f t="shared" ref="D40:H40" si="18">D41</f>
        <v>0</v>
      </c>
      <c r="E40" s="14">
        <f t="shared" si="18"/>
        <v>0</v>
      </c>
      <c r="F40" s="14">
        <f t="shared" si="18"/>
        <v>0</v>
      </c>
      <c r="G40" s="14">
        <f t="shared" si="18"/>
        <v>0</v>
      </c>
      <c r="H40" s="14">
        <f t="shared" si="18"/>
        <v>0</v>
      </c>
      <c r="I40" s="39">
        <v>25</v>
      </c>
      <c r="J40" s="11"/>
      <c r="K40" s="66"/>
    </row>
    <row r="41" spans="1:11" x14ac:dyDescent="0.25">
      <c r="A41" s="7">
        <v>31</v>
      </c>
      <c r="B41" s="11" t="s">
        <v>7</v>
      </c>
      <c r="C41" s="13">
        <f>D41+E41+F41+G41+H41</f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1"/>
      <c r="J41" s="11"/>
      <c r="K41" s="66"/>
    </row>
    <row r="42" spans="1:11" ht="90" x14ac:dyDescent="0.25">
      <c r="A42" s="7">
        <v>32</v>
      </c>
      <c r="B42" s="40" t="s">
        <v>58</v>
      </c>
      <c r="C42" s="14">
        <f>C43</f>
        <v>0</v>
      </c>
      <c r="D42" s="14">
        <f t="shared" ref="D42:H42" si="19">D43</f>
        <v>0</v>
      </c>
      <c r="E42" s="14">
        <f t="shared" si="19"/>
        <v>0</v>
      </c>
      <c r="F42" s="14">
        <f t="shared" si="19"/>
        <v>0</v>
      </c>
      <c r="G42" s="14">
        <f t="shared" si="19"/>
        <v>0</v>
      </c>
      <c r="H42" s="14">
        <f t="shared" si="19"/>
        <v>0</v>
      </c>
      <c r="I42" s="11" t="s">
        <v>80</v>
      </c>
      <c r="J42" s="11"/>
      <c r="K42" s="66"/>
    </row>
    <row r="43" spans="1:11" x14ac:dyDescent="0.25">
      <c r="A43" s="7">
        <v>33</v>
      </c>
      <c r="B43" s="11" t="s">
        <v>8</v>
      </c>
      <c r="C43" s="13">
        <f>D43+E43+F43+G43+H43</f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1"/>
      <c r="J43" s="11"/>
      <c r="K43" s="66"/>
    </row>
    <row r="44" spans="1:11" ht="61.5" customHeight="1" x14ac:dyDescent="0.25">
      <c r="A44" s="7">
        <v>34</v>
      </c>
      <c r="B44" s="40" t="s">
        <v>59</v>
      </c>
      <c r="C44" s="14">
        <f>C45</f>
        <v>178000</v>
      </c>
      <c r="D44" s="14">
        <f t="shared" ref="D44:H44" si="20">D45</f>
        <v>178000</v>
      </c>
      <c r="E44" s="14">
        <f t="shared" si="20"/>
        <v>0</v>
      </c>
      <c r="F44" s="14">
        <f t="shared" si="20"/>
        <v>0</v>
      </c>
      <c r="G44" s="14">
        <f t="shared" si="20"/>
        <v>0</v>
      </c>
      <c r="H44" s="14">
        <f t="shared" si="20"/>
        <v>0</v>
      </c>
      <c r="I44" s="39">
        <v>7</v>
      </c>
      <c r="J44" s="11"/>
      <c r="K44" s="66"/>
    </row>
    <row r="45" spans="1:11" x14ac:dyDescent="0.25">
      <c r="A45" s="7">
        <v>35</v>
      </c>
      <c r="B45" s="11" t="s">
        <v>7</v>
      </c>
      <c r="C45" s="13">
        <f>D45+E45+F45+G45+H45</f>
        <v>178000</v>
      </c>
      <c r="D45" s="13">
        <v>178000</v>
      </c>
      <c r="E45" s="13">
        <v>0</v>
      </c>
      <c r="F45" s="13">
        <v>0</v>
      </c>
      <c r="G45" s="13">
        <v>0</v>
      </c>
      <c r="H45" s="13">
        <v>0</v>
      </c>
      <c r="I45" s="11"/>
      <c r="J45" s="11"/>
      <c r="K45" s="66"/>
    </row>
    <row r="46" spans="1:11" ht="60" x14ac:dyDescent="0.25">
      <c r="A46" s="7">
        <v>36</v>
      </c>
      <c r="B46" s="40" t="s">
        <v>75</v>
      </c>
      <c r="C46" s="14">
        <f>C47</f>
        <v>150</v>
      </c>
      <c r="D46" s="14">
        <f t="shared" ref="D46:H46" si="21">D47</f>
        <v>30</v>
      </c>
      <c r="E46" s="14">
        <f t="shared" si="21"/>
        <v>30</v>
      </c>
      <c r="F46" s="14">
        <f t="shared" si="21"/>
        <v>30</v>
      </c>
      <c r="G46" s="14">
        <f t="shared" si="21"/>
        <v>30</v>
      </c>
      <c r="H46" s="14">
        <f t="shared" si="21"/>
        <v>30</v>
      </c>
      <c r="I46" s="39">
        <v>19.309999999999999</v>
      </c>
      <c r="J46" s="11"/>
      <c r="K46" s="66">
        <v>44</v>
      </c>
    </row>
    <row r="47" spans="1:11" x14ac:dyDescent="0.25">
      <c r="A47" s="7">
        <v>37</v>
      </c>
      <c r="B47" s="11" t="s">
        <v>8</v>
      </c>
      <c r="C47" s="13">
        <f>D47+E47+F47+G47+H47</f>
        <v>150</v>
      </c>
      <c r="D47" s="13">
        <v>30</v>
      </c>
      <c r="E47" s="13">
        <v>30</v>
      </c>
      <c r="F47" s="13">
        <v>30</v>
      </c>
      <c r="G47" s="13">
        <v>30</v>
      </c>
      <c r="H47" s="13">
        <v>30</v>
      </c>
      <c r="I47" s="11"/>
      <c r="J47" s="11"/>
      <c r="K47" s="66"/>
    </row>
    <row r="48" spans="1:11" ht="45" customHeight="1" x14ac:dyDescent="0.25">
      <c r="A48" s="7">
        <v>38</v>
      </c>
      <c r="B48" s="40" t="s">
        <v>60</v>
      </c>
      <c r="C48" s="14">
        <f>C49</f>
        <v>1000</v>
      </c>
      <c r="D48" s="14">
        <f t="shared" ref="D48:H48" si="22">D49</f>
        <v>200</v>
      </c>
      <c r="E48" s="14">
        <f t="shared" si="22"/>
        <v>200</v>
      </c>
      <c r="F48" s="14">
        <f t="shared" si="22"/>
        <v>200</v>
      </c>
      <c r="G48" s="14">
        <f t="shared" si="22"/>
        <v>200</v>
      </c>
      <c r="H48" s="14">
        <f t="shared" si="22"/>
        <v>200</v>
      </c>
      <c r="I48" s="39">
        <v>31</v>
      </c>
      <c r="J48" s="11"/>
      <c r="K48" s="66"/>
    </row>
    <row r="49" spans="1:11" x14ac:dyDescent="0.25">
      <c r="A49" s="7">
        <v>39</v>
      </c>
      <c r="B49" s="11" t="s">
        <v>8</v>
      </c>
      <c r="C49" s="13">
        <f>D49+E49+F49+G49+H49</f>
        <v>1000</v>
      </c>
      <c r="D49" s="13">
        <v>200</v>
      </c>
      <c r="E49" s="13">
        <v>200</v>
      </c>
      <c r="F49" s="13">
        <v>200</v>
      </c>
      <c r="G49" s="13">
        <v>200</v>
      </c>
      <c r="H49" s="13">
        <v>200</v>
      </c>
      <c r="I49" s="11"/>
      <c r="J49" s="11"/>
      <c r="K49" s="66"/>
    </row>
    <row r="50" spans="1:11" x14ac:dyDescent="0.25">
      <c r="A50" s="7">
        <v>40</v>
      </c>
      <c r="B50" s="44" t="s">
        <v>25</v>
      </c>
      <c r="C50" s="44"/>
      <c r="D50" s="44"/>
      <c r="E50" s="44"/>
      <c r="F50" s="44"/>
      <c r="G50" s="44"/>
      <c r="H50" s="44"/>
      <c r="I50" s="44"/>
      <c r="J50" s="11"/>
      <c r="K50" s="66"/>
    </row>
    <row r="51" spans="1:11" ht="28.5" x14ac:dyDescent="0.25">
      <c r="A51" s="7">
        <v>41</v>
      </c>
      <c r="B51" s="8" t="s">
        <v>9</v>
      </c>
      <c r="C51" s="9">
        <f>C52+C53</f>
        <v>52820.5</v>
      </c>
      <c r="D51" s="9">
        <f t="shared" ref="D51:H51" si="23">D52+D53</f>
        <v>16986.8</v>
      </c>
      <c r="E51" s="9">
        <f t="shared" si="23"/>
        <v>17627.2</v>
      </c>
      <c r="F51" s="9">
        <f t="shared" si="23"/>
        <v>18206.5</v>
      </c>
      <c r="G51" s="9">
        <f t="shared" si="23"/>
        <v>0</v>
      </c>
      <c r="H51" s="9">
        <f t="shared" si="23"/>
        <v>0</v>
      </c>
      <c r="I51" s="11"/>
      <c r="J51" s="11"/>
      <c r="K51" s="66"/>
    </row>
    <row r="52" spans="1:11" x14ac:dyDescent="0.25">
      <c r="A52" s="7">
        <v>42</v>
      </c>
      <c r="B52" s="11" t="s">
        <v>7</v>
      </c>
      <c r="C52" s="13">
        <f>SUM(D52:H52)</f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1"/>
      <c r="J52" s="11"/>
      <c r="K52" s="66"/>
    </row>
    <row r="53" spans="1:11" x14ac:dyDescent="0.25">
      <c r="A53" s="7">
        <v>43</v>
      </c>
      <c r="B53" s="11" t="s">
        <v>8</v>
      </c>
      <c r="C53" s="13">
        <f>SUM(D53:H53)</f>
        <v>52820.5</v>
      </c>
      <c r="D53" s="13">
        <f>D54+D56</f>
        <v>16986.8</v>
      </c>
      <c r="E53" s="13">
        <f>E54+E56</f>
        <v>17627.2</v>
      </c>
      <c r="F53" s="13">
        <f>F54+F56</f>
        <v>18206.5</v>
      </c>
      <c r="G53" s="13">
        <f t="shared" ref="G53:H53" si="24">G54+G56</f>
        <v>0</v>
      </c>
      <c r="H53" s="13">
        <f t="shared" si="24"/>
        <v>0</v>
      </c>
      <c r="I53" s="11"/>
      <c r="J53" s="11"/>
      <c r="K53" s="66"/>
    </row>
    <row r="54" spans="1:11" ht="60.75" customHeight="1" x14ac:dyDescent="0.25">
      <c r="A54" s="7">
        <v>44</v>
      </c>
      <c r="B54" s="40" t="s">
        <v>61</v>
      </c>
      <c r="C54" s="14">
        <f>C55</f>
        <v>48594.9</v>
      </c>
      <c r="D54" s="14">
        <f t="shared" ref="D54:H54" si="25">D55</f>
        <v>15627.8</v>
      </c>
      <c r="E54" s="14">
        <f t="shared" si="25"/>
        <v>16217.1</v>
      </c>
      <c r="F54" s="14">
        <f t="shared" si="25"/>
        <v>16750</v>
      </c>
      <c r="G54" s="14">
        <f t="shared" si="25"/>
        <v>0</v>
      </c>
      <c r="H54" s="14">
        <f t="shared" si="25"/>
        <v>0</v>
      </c>
      <c r="I54" s="11" t="s">
        <v>81</v>
      </c>
      <c r="J54" s="11"/>
      <c r="K54" s="66"/>
    </row>
    <row r="55" spans="1:11" x14ac:dyDescent="0.25">
      <c r="A55" s="7">
        <v>45</v>
      </c>
      <c r="B55" s="11" t="s">
        <v>8</v>
      </c>
      <c r="C55" s="13">
        <f>D55+E55+F55+G55+H55</f>
        <v>48594.9</v>
      </c>
      <c r="D55" s="13">
        <v>15627.8</v>
      </c>
      <c r="E55" s="13">
        <v>16217.1</v>
      </c>
      <c r="F55" s="13">
        <v>16750</v>
      </c>
      <c r="G55" s="13">
        <v>0</v>
      </c>
      <c r="H55" s="13">
        <v>0</v>
      </c>
      <c r="I55" s="11"/>
      <c r="J55" s="11"/>
      <c r="K55" s="66"/>
    </row>
    <row r="56" spans="1:11" ht="45" x14ac:dyDescent="0.25">
      <c r="A56" s="7">
        <v>46</v>
      </c>
      <c r="B56" s="40" t="s">
        <v>62</v>
      </c>
      <c r="C56" s="14">
        <f>D56+E56+F56+G56+H56</f>
        <v>4225.6000000000004</v>
      </c>
      <c r="D56" s="14">
        <f>D57</f>
        <v>1359</v>
      </c>
      <c r="E56" s="14">
        <f t="shared" ref="E56:H56" si="26">E57</f>
        <v>1410.1</v>
      </c>
      <c r="F56" s="14">
        <f t="shared" si="26"/>
        <v>1456.5</v>
      </c>
      <c r="G56" s="14">
        <f t="shared" si="26"/>
        <v>0</v>
      </c>
      <c r="H56" s="14">
        <f t="shared" si="26"/>
        <v>0</v>
      </c>
      <c r="I56" s="39">
        <v>35.380000000000003</v>
      </c>
      <c r="J56" s="11"/>
      <c r="K56" s="66"/>
    </row>
    <row r="57" spans="1:11" x14ac:dyDescent="0.25">
      <c r="A57" s="7">
        <v>47</v>
      </c>
      <c r="B57" s="11" t="s">
        <v>8</v>
      </c>
      <c r="C57" s="13">
        <f>D57+E57+F57+G57+H57</f>
        <v>4225.6000000000004</v>
      </c>
      <c r="D57" s="13">
        <v>1359</v>
      </c>
      <c r="E57" s="13">
        <v>1410.1</v>
      </c>
      <c r="F57" s="13">
        <v>1456.5</v>
      </c>
      <c r="G57" s="13">
        <v>0</v>
      </c>
      <c r="H57" s="13">
        <v>0</v>
      </c>
      <c r="I57" s="11"/>
      <c r="J57" s="11"/>
      <c r="K57" s="66"/>
    </row>
    <row r="58" spans="1:11" ht="15" customHeight="1" x14ac:dyDescent="0.25">
      <c r="A58" s="7">
        <v>48</v>
      </c>
      <c r="B58" s="44" t="s">
        <v>26</v>
      </c>
      <c r="C58" s="44"/>
      <c r="D58" s="44"/>
      <c r="E58" s="44"/>
      <c r="F58" s="44"/>
      <c r="G58" s="44"/>
      <c r="H58" s="44"/>
      <c r="I58" s="44"/>
      <c r="J58" s="11"/>
      <c r="K58" s="66"/>
    </row>
    <row r="59" spans="1:11" ht="28.5" x14ac:dyDescent="0.25">
      <c r="A59" s="7">
        <v>49</v>
      </c>
      <c r="B59" s="8" t="s">
        <v>9</v>
      </c>
      <c r="C59" s="9">
        <f>C60+C61</f>
        <v>71175.924400000018</v>
      </c>
      <c r="D59" s="9">
        <f t="shared" ref="D59:H59" si="27">D60+D61</f>
        <v>43437.350000000006</v>
      </c>
      <c r="E59" s="9">
        <f t="shared" si="27"/>
        <v>12561</v>
      </c>
      <c r="F59" s="9">
        <f t="shared" si="27"/>
        <v>13063.4</v>
      </c>
      <c r="G59" s="9">
        <f t="shared" si="27"/>
        <v>1036.3600000000001</v>
      </c>
      <c r="H59" s="9">
        <f t="shared" si="27"/>
        <v>1077.8144000000002</v>
      </c>
      <c r="I59" s="11"/>
      <c r="J59" s="11"/>
      <c r="K59" s="66"/>
    </row>
    <row r="60" spans="1:11" x14ac:dyDescent="0.25">
      <c r="A60" s="7">
        <v>50</v>
      </c>
      <c r="B60" s="11" t="s">
        <v>7</v>
      </c>
      <c r="C60" s="13">
        <f>SUM(D60:H60)</f>
        <v>39293.124400000008</v>
      </c>
      <c r="D60" s="13">
        <f>D63+D66+D68+D72+D75+D78+D81+D84</f>
        <v>19011.45</v>
      </c>
      <c r="E60" s="13">
        <f t="shared" ref="E60:H60" si="28">E63+E66+E68+E72+E75+E78+E81+E84</f>
        <v>8905.6</v>
      </c>
      <c r="F60" s="13">
        <f t="shared" si="28"/>
        <v>9261.9</v>
      </c>
      <c r="G60" s="13">
        <f t="shared" si="28"/>
        <v>1036.3600000000001</v>
      </c>
      <c r="H60" s="13">
        <f t="shared" si="28"/>
        <v>1077.8144000000002</v>
      </c>
      <c r="I60" s="11"/>
      <c r="J60" s="11"/>
      <c r="K60" s="66"/>
    </row>
    <row r="61" spans="1:11" x14ac:dyDescent="0.25">
      <c r="A61" s="7">
        <v>51</v>
      </c>
      <c r="B61" s="11" t="s">
        <v>8</v>
      </c>
      <c r="C61" s="13">
        <f>SUM(D61:H61)</f>
        <v>31882.800000000003</v>
      </c>
      <c r="D61" s="13">
        <f>D64+D69+D73+D76+D79+D82+D85</f>
        <v>24425.9</v>
      </c>
      <c r="E61" s="13">
        <f t="shared" ref="E61:H61" si="29">E64+E69+E73+E76+E79+E82+E85</f>
        <v>3655.4</v>
      </c>
      <c r="F61" s="13">
        <f t="shared" si="29"/>
        <v>3801.5</v>
      </c>
      <c r="G61" s="13">
        <f t="shared" si="29"/>
        <v>0</v>
      </c>
      <c r="H61" s="13">
        <f t="shared" si="29"/>
        <v>0</v>
      </c>
      <c r="I61" s="11"/>
      <c r="J61" s="11"/>
      <c r="K61" s="66"/>
    </row>
    <row r="62" spans="1:11" ht="45" customHeight="1" x14ac:dyDescent="0.25">
      <c r="A62" s="7">
        <v>52</v>
      </c>
      <c r="B62" s="40" t="s">
        <v>63</v>
      </c>
      <c r="C62" s="14">
        <f>C64</f>
        <v>10957.1</v>
      </c>
      <c r="D62" s="14">
        <f t="shared" ref="D62:H62" si="30">D64+D63</f>
        <v>11156.5</v>
      </c>
      <c r="E62" s="14">
        <f t="shared" si="30"/>
        <v>11602.8</v>
      </c>
      <c r="F62" s="14">
        <f t="shared" si="30"/>
        <v>12066.9</v>
      </c>
      <c r="G62" s="14">
        <f t="shared" si="30"/>
        <v>0</v>
      </c>
      <c r="H62" s="14">
        <f t="shared" si="30"/>
        <v>0</v>
      </c>
      <c r="I62" s="39">
        <v>42</v>
      </c>
      <c r="J62" s="11"/>
      <c r="K62" s="66"/>
    </row>
    <row r="63" spans="1:11" x14ac:dyDescent="0.25">
      <c r="A63" s="7">
        <v>53</v>
      </c>
      <c r="B63" s="11" t="s">
        <v>7</v>
      </c>
      <c r="C63" s="13">
        <f>D63+E63+F63+G63+H63</f>
        <v>23869.1</v>
      </c>
      <c r="D63" s="13">
        <v>7656.3</v>
      </c>
      <c r="E63" s="13">
        <v>7947.4</v>
      </c>
      <c r="F63" s="13">
        <v>8265.4</v>
      </c>
      <c r="G63" s="13">
        <v>0</v>
      </c>
      <c r="H63" s="13">
        <v>0</v>
      </c>
      <c r="I63" s="11"/>
      <c r="J63" s="11"/>
      <c r="K63" s="66"/>
    </row>
    <row r="64" spans="1:11" x14ac:dyDescent="0.25">
      <c r="A64" s="7">
        <v>54</v>
      </c>
      <c r="B64" s="11" t="s">
        <v>8</v>
      </c>
      <c r="C64" s="13">
        <f>D64+E64+F64+G64+H64</f>
        <v>10957.1</v>
      </c>
      <c r="D64" s="13">
        <v>3500.2</v>
      </c>
      <c r="E64" s="13">
        <v>3655.4</v>
      </c>
      <c r="F64" s="13">
        <v>3801.5</v>
      </c>
      <c r="G64" s="13">
        <v>0</v>
      </c>
      <c r="H64" s="13">
        <v>0</v>
      </c>
      <c r="I64" s="11"/>
      <c r="J64" s="11"/>
      <c r="K64" s="66"/>
    </row>
    <row r="65" spans="1:11" ht="152.25" customHeight="1" x14ac:dyDescent="0.25">
      <c r="A65" s="7">
        <v>55</v>
      </c>
      <c r="B65" s="40" t="s">
        <v>64</v>
      </c>
      <c r="C65" s="14">
        <f>C66</f>
        <v>4991.974400000001</v>
      </c>
      <c r="D65" s="14">
        <f t="shared" ref="D65:H65" si="31">D66</f>
        <v>923.1</v>
      </c>
      <c r="E65" s="14">
        <f t="shared" si="31"/>
        <v>958.2</v>
      </c>
      <c r="F65" s="14">
        <f t="shared" si="31"/>
        <v>996.5</v>
      </c>
      <c r="G65" s="14">
        <f t="shared" si="31"/>
        <v>1036.3600000000001</v>
      </c>
      <c r="H65" s="14">
        <f t="shared" si="31"/>
        <v>1077.8144000000002</v>
      </c>
      <c r="I65" s="39">
        <v>42</v>
      </c>
      <c r="J65" s="11"/>
      <c r="K65" s="66">
        <v>45</v>
      </c>
    </row>
    <row r="66" spans="1:11" x14ac:dyDescent="0.25">
      <c r="A66" s="7">
        <v>56</v>
      </c>
      <c r="B66" s="11" t="s">
        <v>7</v>
      </c>
      <c r="C66" s="13">
        <f>D66+E66+F66+G66+H66</f>
        <v>4991.974400000001</v>
      </c>
      <c r="D66" s="13">
        <v>923.1</v>
      </c>
      <c r="E66" s="13">
        <v>958.2</v>
      </c>
      <c r="F66" s="13">
        <v>996.5</v>
      </c>
      <c r="G66" s="13">
        <f>F66*1.04</f>
        <v>1036.3600000000001</v>
      </c>
      <c r="H66" s="13">
        <f>G66*1.04</f>
        <v>1077.8144000000002</v>
      </c>
      <c r="I66" s="39"/>
      <c r="J66" s="11"/>
      <c r="K66" s="66"/>
    </row>
    <row r="67" spans="1:11" ht="165.75" customHeight="1" x14ac:dyDescent="0.25">
      <c r="A67" s="7">
        <v>57</v>
      </c>
      <c r="B67" s="40" t="s">
        <v>65</v>
      </c>
      <c r="C67" s="14">
        <f>C69</f>
        <v>14925.7</v>
      </c>
      <c r="D67" s="14">
        <f t="shared" ref="D67:H67" si="32">D69</f>
        <v>14925.7</v>
      </c>
      <c r="E67" s="14">
        <f t="shared" si="32"/>
        <v>0</v>
      </c>
      <c r="F67" s="14">
        <f t="shared" si="32"/>
        <v>0</v>
      </c>
      <c r="G67" s="14">
        <f t="shared" si="32"/>
        <v>0</v>
      </c>
      <c r="H67" s="14">
        <f t="shared" si="32"/>
        <v>0</v>
      </c>
      <c r="I67" s="39">
        <v>45.53</v>
      </c>
      <c r="J67" s="11"/>
      <c r="K67" s="66"/>
    </row>
    <row r="68" spans="1:11" x14ac:dyDescent="0.25">
      <c r="A68" s="7">
        <v>58</v>
      </c>
      <c r="B68" s="11" t="s">
        <v>7</v>
      </c>
      <c r="C68" s="13">
        <f>D68+E68+F68+G68+H68</f>
        <v>3173</v>
      </c>
      <c r="D68" s="13">
        <v>3173</v>
      </c>
      <c r="E68" s="13">
        <v>0</v>
      </c>
      <c r="F68" s="13">
        <v>0</v>
      </c>
      <c r="G68" s="13">
        <v>0</v>
      </c>
      <c r="H68" s="13">
        <v>0</v>
      </c>
      <c r="I68" s="11"/>
      <c r="J68" s="11"/>
      <c r="K68" s="66"/>
    </row>
    <row r="69" spans="1:11" x14ac:dyDescent="0.25">
      <c r="A69" s="7">
        <v>59</v>
      </c>
      <c r="B69" s="11" t="s">
        <v>8</v>
      </c>
      <c r="C69" s="13">
        <f>D69+E69+F69+G69+H69</f>
        <v>14925.7</v>
      </c>
      <c r="D69" s="13">
        <v>14925.7</v>
      </c>
      <c r="E69" s="13">
        <v>0</v>
      </c>
      <c r="F69" s="13">
        <v>0</v>
      </c>
      <c r="G69" s="13">
        <v>0</v>
      </c>
      <c r="H69" s="13">
        <v>0</v>
      </c>
      <c r="I69" s="11"/>
      <c r="J69" s="11"/>
      <c r="K69" s="66"/>
    </row>
    <row r="70" spans="1:11" ht="46.5" customHeight="1" x14ac:dyDescent="0.25">
      <c r="A70" s="7">
        <v>60</v>
      </c>
      <c r="B70" s="40" t="s">
        <v>66</v>
      </c>
      <c r="C70" s="14">
        <f t="shared" ref="C70:H70" si="33">C71+C72+C73</f>
        <v>0</v>
      </c>
      <c r="D70" s="14">
        <f t="shared" si="33"/>
        <v>0</v>
      </c>
      <c r="E70" s="14">
        <f t="shared" si="33"/>
        <v>0</v>
      </c>
      <c r="F70" s="14">
        <f t="shared" si="33"/>
        <v>0</v>
      </c>
      <c r="G70" s="14">
        <f t="shared" si="33"/>
        <v>0</v>
      </c>
      <c r="H70" s="14">
        <f t="shared" si="33"/>
        <v>0</v>
      </c>
      <c r="I70" s="11" t="s">
        <v>82</v>
      </c>
      <c r="J70" s="11"/>
      <c r="K70" s="66"/>
    </row>
    <row r="71" spans="1:11" x14ac:dyDescent="0.25">
      <c r="A71" s="7">
        <v>61</v>
      </c>
      <c r="B71" s="11" t="s">
        <v>6</v>
      </c>
      <c r="C71" s="13">
        <f>D71+E71+F71+G71+H71</f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1"/>
      <c r="J71" s="11"/>
      <c r="K71" s="66"/>
    </row>
    <row r="72" spans="1:11" x14ac:dyDescent="0.25">
      <c r="A72" s="7">
        <v>62</v>
      </c>
      <c r="B72" s="11" t="s">
        <v>7</v>
      </c>
      <c r="C72" s="13">
        <f>D72+E72+F72+G72+H72</f>
        <v>0</v>
      </c>
      <c r="D72" s="13">
        <v>0</v>
      </c>
      <c r="E72" s="13"/>
      <c r="F72" s="13"/>
      <c r="G72" s="13">
        <v>0</v>
      </c>
      <c r="H72" s="13">
        <v>0</v>
      </c>
      <c r="I72" s="11"/>
      <c r="J72" s="11"/>
      <c r="K72" s="66"/>
    </row>
    <row r="73" spans="1:11" x14ac:dyDescent="0.25">
      <c r="A73" s="7">
        <v>63</v>
      </c>
      <c r="B73" s="11" t="s">
        <v>8</v>
      </c>
      <c r="C73" s="13">
        <f>D73+E73+F73+G73+H73</f>
        <v>0</v>
      </c>
      <c r="D73" s="13">
        <v>0</v>
      </c>
      <c r="E73" s="13"/>
      <c r="F73" s="13"/>
      <c r="G73" s="13">
        <v>0</v>
      </c>
      <c r="H73" s="13">
        <v>0</v>
      </c>
      <c r="I73" s="11"/>
      <c r="J73" s="11"/>
      <c r="K73" s="66"/>
    </row>
    <row r="74" spans="1:11" ht="93" customHeight="1" x14ac:dyDescent="0.25">
      <c r="A74" s="7">
        <v>64</v>
      </c>
      <c r="B74" s="40" t="s">
        <v>67</v>
      </c>
      <c r="C74" s="14">
        <f>C75+C76</f>
        <v>0</v>
      </c>
      <c r="D74" s="14">
        <f>D75+D76</f>
        <v>0</v>
      </c>
      <c r="E74" s="14">
        <f t="shared" ref="E74:H74" si="34">E75+E76</f>
        <v>0</v>
      </c>
      <c r="F74" s="14">
        <f t="shared" si="34"/>
        <v>0</v>
      </c>
      <c r="G74" s="14">
        <f t="shared" si="34"/>
        <v>0</v>
      </c>
      <c r="H74" s="14">
        <f t="shared" si="34"/>
        <v>0</v>
      </c>
      <c r="I74" s="39">
        <v>19</v>
      </c>
      <c r="J74" s="11"/>
      <c r="K74" s="66"/>
    </row>
    <row r="75" spans="1:11" x14ac:dyDescent="0.25">
      <c r="A75" s="7">
        <v>65</v>
      </c>
      <c r="B75" s="11" t="s">
        <v>7</v>
      </c>
      <c r="C75" s="13">
        <f>D75+E75+F75+G75+H75</f>
        <v>0</v>
      </c>
      <c r="D75" s="13">
        <v>0</v>
      </c>
      <c r="E75" s="13">
        <v>0</v>
      </c>
      <c r="F75" s="13">
        <v>0</v>
      </c>
      <c r="G75" s="13">
        <v>0</v>
      </c>
      <c r="H75" s="13">
        <v>0</v>
      </c>
      <c r="I75" s="11"/>
      <c r="J75" s="11"/>
      <c r="K75" s="66"/>
    </row>
    <row r="76" spans="1:11" x14ac:dyDescent="0.25">
      <c r="A76" s="7">
        <v>66</v>
      </c>
      <c r="B76" s="11" t="s">
        <v>8</v>
      </c>
      <c r="C76" s="13">
        <f>D76+E76+F76+G76+H76</f>
        <v>0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1"/>
      <c r="J76" s="11"/>
      <c r="K76" s="66"/>
    </row>
    <row r="77" spans="1:11" ht="77.25" customHeight="1" x14ac:dyDescent="0.25">
      <c r="A77" s="7">
        <v>67</v>
      </c>
      <c r="B77" s="40" t="s">
        <v>68</v>
      </c>
      <c r="C77" s="14">
        <f>C79</f>
        <v>0</v>
      </c>
      <c r="D77" s="14">
        <f>D79+D78</f>
        <v>1835.24</v>
      </c>
      <c r="E77" s="14">
        <f t="shared" ref="E77:H77" si="35">E79+E78</f>
        <v>0</v>
      </c>
      <c r="F77" s="14">
        <f t="shared" si="35"/>
        <v>0</v>
      </c>
      <c r="G77" s="14">
        <f t="shared" si="35"/>
        <v>0</v>
      </c>
      <c r="H77" s="14">
        <f t="shared" si="35"/>
        <v>0</v>
      </c>
      <c r="I77" s="11" t="s">
        <v>83</v>
      </c>
      <c r="J77" s="11"/>
      <c r="K77" s="66">
        <v>46</v>
      </c>
    </row>
    <row r="78" spans="1:11" x14ac:dyDescent="0.25">
      <c r="A78" s="7">
        <v>68</v>
      </c>
      <c r="B78" s="11" t="s">
        <v>7</v>
      </c>
      <c r="C78" s="13">
        <f>D78+E78+F78+G78+H78</f>
        <v>1835.24</v>
      </c>
      <c r="D78" s="13">
        <v>1835.24</v>
      </c>
      <c r="E78" s="13">
        <v>0</v>
      </c>
      <c r="F78" s="13">
        <v>0</v>
      </c>
      <c r="G78" s="13">
        <v>0</v>
      </c>
      <c r="H78" s="13">
        <v>0</v>
      </c>
      <c r="I78" s="11"/>
      <c r="J78" s="11"/>
      <c r="K78" s="66"/>
    </row>
    <row r="79" spans="1:11" x14ac:dyDescent="0.25">
      <c r="A79" s="7">
        <v>69</v>
      </c>
      <c r="B79" s="11" t="s">
        <v>8</v>
      </c>
      <c r="C79" s="13">
        <f>D79+E79+F79+G79+H79</f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1"/>
      <c r="J79" s="11"/>
      <c r="K79" s="66"/>
    </row>
    <row r="80" spans="1:11" ht="47.25" customHeight="1" x14ac:dyDescent="0.25">
      <c r="A80" s="7">
        <v>70</v>
      </c>
      <c r="B80" s="40" t="s">
        <v>69</v>
      </c>
      <c r="C80" s="14">
        <f>SUM(D80:H80)</f>
        <v>11423.810000000001</v>
      </c>
      <c r="D80" s="14">
        <f>D81+D82</f>
        <v>11423.810000000001</v>
      </c>
      <c r="E80" s="14">
        <f t="shared" ref="E80:H80" si="36">E81+E82</f>
        <v>0</v>
      </c>
      <c r="F80" s="14">
        <f t="shared" si="36"/>
        <v>0</v>
      </c>
      <c r="G80" s="14">
        <f t="shared" si="36"/>
        <v>0</v>
      </c>
      <c r="H80" s="14">
        <f t="shared" si="36"/>
        <v>0</v>
      </c>
      <c r="I80" s="11" t="s">
        <v>83</v>
      </c>
      <c r="J80" s="11"/>
      <c r="K80" s="66"/>
    </row>
    <row r="81" spans="1:11" x14ac:dyDescent="0.25">
      <c r="A81" s="7">
        <v>71</v>
      </c>
      <c r="B81" s="11" t="s">
        <v>7</v>
      </c>
      <c r="C81" s="13">
        <f>SUM(D81:H81)</f>
        <v>5423.81</v>
      </c>
      <c r="D81" s="13">
        <v>5423.81</v>
      </c>
      <c r="E81" s="13">
        <v>0</v>
      </c>
      <c r="F81" s="13">
        <v>0</v>
      </c>
      <c r="G81" s="13">
        <v>0</v>
      </c>
      <c r="H81" s="13">
        <v>0</v>
      </c>
      <c r="I81" s="11"/>
      <c r="J81" s="11"/>
      <c r="K81" s="66"/>
    </row>
    <row r="82" spans="1:11" x14ac:dyDescent="0.25">
      <c r="A82" s="7">
        <v>72</v>
      </c>
      <c r="B82" s="11" t="s">
        <v>8</v>
      </c>
      <c r="C82" s="13">
        <f>SUM(D82:H82)</f>
        <v>6000</v>
      </c>
      <c r="D82" s="13">
        <v>6000</v>
      </c>
      <c r="E82" s="13">
        <v>0</v>
      </c>
      <c r="F82" s="13">
        <v>0</v>
      </c>
      <c r="G82" s="13">
        <v>0</v>
      </c>
      <c r="H82" s="13">
        <v>0</v>
      </c>
      <c r="I82" s="11"/>
      <c r="J82" s="11"/>
      <c r="K82" s="66"/>
    </row>
    <row r="83" spans="1:11" ht="78.75" customHeight="1" x14ac:dyDescent="0.25">
      <c r="A83" s="7">
        <v>73</v>
      </c>
      <c r="B83" s="40" t="s">
        <v>70</v>
      </c>
      <c r="C83" s="14">
        <f>C84+C85</f>
        <v>0</v>
      </c>
      <c r="D83" s="14">
        <f>D84+D85</f>
        <v>0</v>
      </c>
      <c r="E83" s="14">
        <f t="shared" ref="E83:H83" si="37">E84+E85</f>
        <v>0</v>
      </c>
      <c r="F83" s="14">
        <f t="shared" si="37"/>
        <v>0</v>
      </c>
      <c r="G83" s="14">
        <f t="shared" si="37"/>
        <v>0</v>
      </c>
      <c r="H83" s="14">
        <f t="shared" si="37"/>
        <v>0</v>
      </c>
      <c r="I83" s="11" t="s">
        <v>84</v>
      </c>
      <c r="J83" s="11"/>
      <c r="K83" s="66"/>
    </row>
    <row r="84" spans="1:11" x14ac:dyDescent="0.25">
      <c r="A84" s="7">
        <v>74</v>
      </c>
      <c r="B84" s="11" t="s">
        <v>7</v>
      </c>
      <c r="C84" s="13">
        <f>D84+E84+F84+G84+H84</f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1"/>
      <c r="J84" s="11"/>
      <c r="K84" s="66"/>
    </row>
    <row r="85" spans="1:11" x14ac:dyDescent="0.25">
      <c r="A85" s="7">
        <v>75</v>
      </c>
      <c r="B85" s="11" t="s">
        <v>8</v>
      </c>
      <c r="C85" s="13">
        <f>D85+E85+F85+G85+H85</f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1"/>
      <c r="J85" s="11"/>
      <c r="K85" s="66"/>
    </row>
    <row r="86" spans="1:11" ht="18.75" customHeight="1" x14ac:dyDescent="0.25">
      <c r="A86" s="7">
        <v>76</v>
      </c>
      <c r="B86" s="44" t="s">
        <v>51</v>
      </c>
      <c r="C86" s="44"/>
      <c r="D86" s="44"/>
      <c r="E86" s="44"/>
      <c r="F86" s="44"/>
      <c r="G86" s="44"/>
      <c r="H86" s="44"/>
      <c r="I86" s="44"/>
      <c r="J86" s="11"/>
      <c r="K86" s="66"/>
    </row>
    <row r="87" spans="1:11" ht="28.5" x14ac:dyDescent="0.25">
      <c r="A87" s="7">
        <v>77</v>
      </c>
      <c r="B87" s="8" t="s">
        <v>9</v>
      </c>
      <c r="C87" s="9">
        <f>C88+C89</f>
        <v>23001.885920000001</v>
      </c>
      <c r="D87" s="9">
        <f t="shared" ref="D87:H87" si="38">D88+D89</f>
        <v>4453.7000000000007</v>
      </c>
      <c r="E87" s="9">
        <f t="shared" si="38"/>
        <v>4404.3</v>
      </c>
      <c r="F87" s="9">
        <f t="shared" si="38"/>
        <v>4541.7</v>
      </c>
      <c r="G87" s="9">
        <f t="shared" si="38"/>
        <v>4720.2479999999996</v>
      </c>
      <c r="H87" s="9">
        <f t="shared" si="38"/>
        <v>4881.9379200000003</v>
      </c>
      <c r="I87" s="11"/>
      <c r="J87" s="11"/>
      <c r="K87" s="66"/>
    </row>
    <row r="88" spans="1:11" x14ac:dyDescent="0.25">
      <c r="A88" s="7">
        <v>78</v>
      </c>
      <c r="B88" s="8" t="s">
        <v>7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  <c r="I88" s="11"/>
      <c r="J88" s="11"/>
      <c r="K88" s="66"/>
    </row>
    <row r="89" spans="1:11" x14ac:dyDescent="0.25">
      <c r="A89" s="7">
        <v>79</v>
      </c>
      <c r="B89" s="8" t="s">
        <v>8</v>
      </c>
      <c r="C89" s="9">
        <f>C91+C93+C95+C97</f>
        <v>23001.885920000001</v>
      </c>
      <c r="D89" s="9">
        <f>D91+D93+D95+D97</f>
        <v>4453.7000000000007</v>
      </c>
      <c r="E89" s="9">
        <f t="shared" ref="E89:H89" si="39">E91+E93+E95+E97</f>
        <v>4404.3</v>
      </c>
      <c r="F89" s="9">
        <f t="shared" si="39"/>
        <v>4541.7</v>
      </c>
      <c r="G89" s="9">
        <f t="shared" si="39"/>
        <v>4720.2479999999996</v>
      </c>
      <c r="H89" s="9">
        <f t="shared" si="39"/>
        <v>4881.9379200000003</v>
      </c>
      <c r="I89" s="11"/>
      <c r="J89" s="11"/>
      <c r="K89" s="66"/>
    </row>
    <row r="90" spans="1:11" ht="61.5" customHeight="1" x14ac:dyDescent="0.25">
      <c r="A90" s="7">
        <v>80</v>
      </c>
      <c r="B90" s="40" t="s">
        <v>71</v>
      </c>
      <c r="C90" s="14">
        <f>C91</f>
        <v>12246.79024</v>
      </c>
      <c r="D90" s="14">
        <f t="shared" ref="D90:H90" si="40">D91</f>
        <v>2250.4</v>
      </c>
      <c r="E90" s="14">
        <f t="shared" si="40"/>
        <v>2344.1</v>
      </c>
      <c r="F90" s="14">
        <f t="shared" si="40"/>
        <v>2451.4</v>
      </c>
      <c r="G90" s="14">
        <f t="shared" si="40"/>
        <v>2549.4560000000001</v>
      </c>
      <c r="H90" s="14">
        <f t="shared" si="40"/>
        <v>2651.43424</v>
      </c>
      <c r="I90" s="11" t="s">
        <v>85</v>
      </c>
      <c r="J90" s="11"/>
      <c r="K90" s="66"/>
    </row>
    <row r="91" spans="1:11" x14ac:dyDescent="0.25">
      <c r="A91" s="7">
        <v>81</v>
      </c>
      <c r="B91" s="11" t="s">
        <v>8</v>
      </c>
      <c r="C91" s="13">
        <f>D91+E91+F91+G91+H91</f>
        <v>12246.79024</v>
      </c>
      <c r="D91" s="13">
        <v>2250.4</v>
      </c>
      <c r="E91" s="13">
        <v>2344.1</v>
      </c>
      <c r="F91" s="13">
        <v>2451.4</v>
      </c>
      <c r="G91" s="13">
        <f>F91*1.04</f>
        <v>2549.4560000000001</v>
      </c>
      <c r="H91" s="13">
        <f>G91*1.04</f>
        <v>2651.43424</v>
      </c>
      <c r="I91" s="11"/>
      <c r="J91" s="11"/>
      <c r="K91" s="66"/>
    </row>
    <row r="92" spans="1:11" ht="120" x14ac:dyDescent="0.25">
      <c r="A92" s="7">
        <v>82</v>
      </c>
      <c r="B92" s="40" t="s">
        <v>74</v>
      </c>
      <c r="C92" s="14">
        <f>C93</f>
        <v>10389.09568</v>
      </c>
      <c r="D92" s="14">
        <f t="shared" ref="D92:H92" si="41">D93</f>
        <v>2125.3000000000002</v>
      </c>
      <c r="E92" s="14">
        <f t="shared" si="41"/>
        <v>1982.2</v>
      </c>
      <c r="F92" s="14">
        <f t="shared" si="41"/>
        <v>2012.3</v>
      </c>
      <c r="G92" s="14">
        <f t="shared" si="41"/>
        <v>2092.7919999999999</v>
      </c>
      <c r="H92" s="14">
        <f t="shared" si="41"/>
        <v>2176.5036799999998</v>
      </c>
      <c r="I92" s="39">
        <v>62.63</v>
      </c>
      <c r="J92" s="11"/>
      <c r="K92" s="66"/>
    </row>
    <row r="93" spans="1:11" x14ac:dyDescent="0.25">
      <c r="A93" s="7">
        <v>83</v>
      </c>
      <c r="B93" s="11" t="s">
        <v>8</v>
      </c>
      <c r="C93" s="13">
        <f>D93+E93+F93+G93+H93</f>
        <v>10389.09568</v>
      </c>
      <c r="D93" s="13">
        <v>2125.3000000000002</v>
      </c>
      <c r="E93" s="13">
        <v>1982.2</v>
      </c>
      <c r="F93" s="13">
        <v>2012.3</v>
      </c>
      <c r="G93" s="13">
        <f>F93*1.04</f>
        <v>2092.7919999999999</v>
      </c>
      <c r="H93" s="13">
        <f>G93*1.04</f>
        <v>2176.5036799999998</v>
      </c>
      <c r="I93" s="39"/>
      <c r="J93" s="11"/>
      <c r="K93" s="66"/>
    </row>
    <row r="94" spans="1:11" ht="104.25" customHeight="1" x14ac:dyDescent="0.25">
      <c r="A94" s="7">
        <v>84</v>
      </c>
      <c r="B94" s="40" t="s">
        <v>72</v>
      </c>
      <c r="C94" s="14">
        <f>C95</f>
        <v>216</v>
      </c>
      <c r="D94" s="14">
        <f>D95</f>
        <v>48</v>
      </c>
      <c r="E94" s="14">
        <f t="shared" ref="E94:H94" si="42">E95</f>
        <v>48</v>
      </c>
      <c r="F94" s="14">
        <f t="shared" si="42"/>
        <v>48</v>
      </c>
      <c r="G94" s="14">
        <f t="shared" si="42"/>
        <v>48</v>
      </c>
      <c r="H94" s="14">
        <f t="shared" si="42"/>
        <v>24</v>
      </c>
      <c r="I94" s="39">
        <v>59</v>
      </c>
      <c r="J94" s="11"/>
    </row>
    <row r="95" spans="1:11" x14ac:dyDescent="0.25">
      <c r="A95" s="7">
        <v>85</v>
      </c>
      <c r="B95" s="11" t="s">
        <v>8</v>
      </c>
      <c r="C95" s="13">
        <f>D95+E95+F95+G95+H95</f>
        <v>216</v>
      </c>
      <c r="D95" s="13">
        <v>48</v>
      </c>
      <c r="E95" s="13">
        <v>48</v>
      </c>
      <c r="F95" s="13">
        <v>48</v>
      </c>
      <c r="G95" s="13">
        <v>48</v>
      </c>
      <c r="H95" s="13">
        <v>24</v>
      </c>
      <c r="I95" s="39"/>
      <c r="J95" s="11"/>
      <c r="K95" s="64">
        <v>47</v>
      </c>
    </row>
    <row r="96" spans="1:11" ht="30" x14ac:dyDescent="0.25">
      <c r="A96" s="7">
        <v>86</v>
      </c>
      <c r="B96" s="40" t="s">
        <v>73</v>
      </c>
      <c r="C96" s="14">
        <f>C97</f>
        <v>150</v>
      </c>
      <c r="D96" s="14">
        <f>D97</f>
        <v>30</v>
      </c>
      <c r="E96" s="14">
        <f t="shared" ref="E96" si="43">E97</f>
        <v>30</v>
      </c>
      <c r="F96" s="14">
        <f t="shared" ref="F96" si="44">F97</f>
        <v>30</v>
      </c>
      <c r="G96" s="14">
        <f t="shared" ref="G96" si="45">G97</f>
        <v>30</v>
      </c>
      <c r="H96" s="14">
        <f t="shared" ref="H96" si="46">H97</f>
        <v>30</v>
      </c>
      <c r="I96" s="39">
        <v>59</v>
      </c>
      <c r="J96" s="11"/>
      <c r="K96" s="64"/>
    </row>
    <row r="97" spans="1:11" x14ac:dyDescent="0.25">
      <c r="A97" s="7">
        <v>87</v>
      </c>
      <c r="B97" s="11" t="s">
        <v>8</v>
      </c>
      <c r="C97" s="13">
        <f>D97+E97+F97+G97+H97</f>
        <v>150</v>
      </c>
      <c r="D97" s="13">
        <v>30</v>
      </c>
      <c r="E97" s="13">
        <v>30</v>
      </c>
      <c r="F97" s="13">
        <v>30</v>
      </c>
      <c r="G97" s="13">
        <v>30</v>
      </c>
      <c r="H97" s="13">
        <v>30</v>
      </c>
      <c r="I97" s="39"/>
      <c r="J97" s="11"/>
      <c r="K97" s="64"/>
    </row>
    <row r="98" spans="1:11" x14ac:dyDescent="0.25">
      <c r="K98" s="64"/>
    </row>
    <row r="99" spans="1:11" x14ac:dyDescent="0.25">
      <c r="K99" s="64"/>
    </row>
    <row r="100" spans="1:11" x14ac:dyDescent="0.25">
      <c r="K100" s="64"/>
    </row>
    <row r="101" spans="1:11" x14ac:dyDescent="0.25">
      <c r="K101" s="64"/>
    </row>
    <row r="102" spans="1:11" x14ac:dyDescent="0.25">
      <c r="K102" s="64"/>
    </row>
    <row r="103" spans="1:11" x14ac:dyDescent="0.25">
      <c r="K103" s="64"/>
    </row>
    <row r="104" spans="1:11" x14ac:dyDescent="0.25">
      <c r="K104" s="64"/>
    </row>
    <row r="105" spans="1:11" x14ac:dyDescent="0.25">
      <c r="K105" s="64"/>
    </row>
    <row r="106" spans="1:11" x14ac:dyDescent="0.25">
      <c r="K106" s="64"/>
    </row>
    <row r="107" spans="1:11" x14ac:dyDescent="0.25">
      <c r="K107" s="64"/>
    </row>
    <row r="108" spans="1:11" x14ac:dyDescent="0.25">
      <c r="K108" s="64"/>
    </row>
    <row r="109" spans="1:11" x14ac:dyDescent="0.25">
      <c r="K109" s="64"/>
    </row>
    <row r="110" spans="1:11" x14ac:dyDescent="0.25">
      <c r="K110" s="64"/>
    </row>
    <row r="111" spans="1:11" x14ac:dyDescent="0.25">
      <c r="K111" s="64"/>
    </row>
    <row r="112" spans="1:11" x14ac:dyDescent="0.25">
      <c r="K112" s="64"/>
    </row>
    <row r="113" spans="11:11" x14ac:dyDescent="0.25">
      <c r="K113" s="64"/>
    </row>
    <row r="114" spans="11:11" x14ac:dyDescent="0.25">
      <c r="K114" s="64"/>
    </row>
    <row r="115" spans="11:11" x14ac:dyDescent="0.25">
      <c r="K115" s="64"/>
    </row>
    <row r="116" spans="11:11" x14ac:dyDescent="0.25">
      <c r="K116" s="64"/>
    </row>
    <row r="117" spans="11:11" x14ac:dyDescent="0.25">
      <c r="K117" s="64"/>
    </row>
    <row r="118" spans="11:11" x14ac:dyDescent="0.25">
      <c r="K118" s="64"/>
    </row>
    <row r="119" spans="11:11" x14ac:dyDescent="0.25">
      <c r="K119" s="64"/>
    </row>
    <row r="120" spans="11:11" x14ac:dyDescent="0.25">
      <c r="K120" s="64"/>
    </row>
    <row r="121" spans="11:11" x14ac:dyDescent="0.25">
      <c r="K121" s="64"/>
    </row>
    <row r="122" spans="11:11" x14ac:dyDescent="0.25">
      <c r="K122" s="64"/>
    </row>
    <row r="123" spans="11:11" x14ac:dyDescent="0.25">
      <c r="K123" s="64"/>
    </row>
    <row r="124" spans="11:11" x14ac:dyDescent="0.25">
      <c r="K124" s="64"/>
    </row>
    <row r="125" spans="11:11" x14ac:dyDescent="0.25">
      <c r="K125" s="64"/>
    </row>
    <row r="126" spans="11:11" x14ac:dyDescent="0.25">
      <c r="K126" s="64"/>
    </row>
    <row r="127" spans="11:11" x14ac:dyDescent="0.25">
      <c r="K127" s="64"/>
    </row>
    <row r="128" spans="11:11" x14ac:dyDescent="0.25">
      <c r="K128" s="64"/>
    </row>
  </sheetData>
  <mergeCells count="22">
    <mergeCell ref="K95:K128"/>
    <mergeCell ref="K1:K28"/>
    <mergeCell ref="K30:K45"/>
    <mergeCell ref="K46:K64"/>
    <mergeCell ref="K65:K76"/>
    <mergeCell ref="K77:K93"/>
    <mergeCell ref="B15:I15"/>
    <mergeCell ref="J8:J9"/>
    <mergeCell ref="G1:J1"/>
    <mergeCell ref="G2:J2"/>
    <mergeCell ref="G3:J3"/>
    <mergeCell ref="A6:I6"/>
    <mergeCell ref="A8:A9"/>
    <mergeCell ref="B8:B9"/>
    <mergeCell ref="I8:I9"/>
    <mergeCell ref="C8:H8"/>
    <mergeCell ref="A5:I5"/>
    <mergeCell ref="B50:I50"/>
    <mergeCell ref="B86:I86"/>
    <mergeCell ref="B32:I32"/>
    <mergeCell ref="B58:I58"/>
    <mergeCell ref="B21:I21"/>
  </mergeCells>
  <pageMargins left="0.31496062992125984" right="0.11811023622047245" top="0.35433070866141736" bottom="0.35433070866141736" header="0.31496062992125984" footer="0.31496062992125984"/>
  <pageSetup paperSize="9" scale="77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4"/>
  <sheetViews>
    <sheetView tabSelected="1" view="pageLayout" topLeftCell="A21" zoomScale="80" zoomScaleNormal="100" zoomScalePageLayoutView="80" workbookViewId="0">
      <selection activeCell="L44" sqref="L44"/>
    </sheetView>
  </sheetViews>
  <sheetFormatPr defaultRowHeight="15" x14ac:dyDescent="0.25"/>
  <cols>
    <col min="1" max="1" width="9.140625" style="16"/>
    <col min="2" max="2" width="18.42578125" style="16" customWidth="1"/>
    <col min="3" max="4" width="9.140625" style="16"/>
    <col min="5" max="5" width="13.7109375" style="16" customWidth="1"/>
    <col min="6" max="6" width="16.140625" style="16" customWidth="1"/>
    <col min="7" max="7" width="10.42578125" style="16" customWidth="1"/>
    <col min="8" max="8" width="11.7109375" style="16" customWidth="1"/>
    <col min="9" max="9" width="12.7109375" style="16" customWidth="1"/>
    <col min="10" max="10" width="12.85546875" style="16" customWidth="1"/>
    <col min="11" max="12" width="9.140625" style="16"/>
    <col min="13" max="14" width="10.85546875" style="16" bestFit="1" customWidth="1"/>
    <col min="15" max="15" width="7.140625" style="17" customWidth="1"/>
    <col min="16" max="16384" width="9.140625" style="16"/>
  </cols>
  <sheetData>
    <row r="1" spans="1:15" ht="11.25" customHeight="1" x14ac:dyDescent="0.25">
      <c r="B1" s="25"/>
      <c r="C1" s="25"/>
      <c r="D1" s="25"/>
      <c r="E1" s="25"/>
      <c r="F1" s="25"/>
      <c r="G1" s="4"/>
      <c r="H1" s="4"/>
      <c r="I1" s="4"/>
      <c r="J1" s="50" t="s">
        <v>44</v>
      </c>
      <c r="K1" s="60"/>
      <c r="L1" s="60"/>
      <c r="M1" s="60"/>
      <c r="N1" s="60"/>
      <c r="O1" s="67">
        <v>48</v>
      </c>
    </row>
    <row r="2" spans="1:15" ht="12" customHeight="1" x14ac:dyDescent="0.25">
      <c r="B2" s="25"/>
      <c r="C2" s="25"/>
      <c r="D2" s="25"/>
      <c r="E2" s="25"/>
      <c r="F2" s="25"/>
      <c r="G2" s="4"/>
      <c r="H2" s="4"/>
      <c r="I2" s="4"/>
      <c r="J2" s="50" t="s">
        <v>14</v>
      </c>
      <c r="K2" s="60"/>
      <c r="L2" s="60"/>
      <c r="M2" s="60"/>
      <c r="N2" s="60"/>
      <c r="O2" s="67"/>
    </row>
    <row r="3" spans="1:15" ht="13.5" customHeight="1" x14ac:dyDescent="0.25">
      <c r="B3" s="25"/>
      <c r="C3" s="25"/>
      <c r="D3" s="25"/>
      <c r="E3" s="25"/>
      <c r="F3" s="25"/>
      <c r="G3" s="4"/>
      <c r="H3" s="4"/>
      <c r="I3" s="4"/>
      <c r="J3" s="50" t="s">
        <v>13</v>
      </c>
      <c r="K3" s="60"/>
      <c r="L3" s="60"/>
      <c r="M3" s="60"/>
      <c r="N3" s="60"/>
      <c r="O3" s="67"/>
    </row>
    <row r="4" spans="1:15" x14ac:dyDescent="0.25">
      <c r="B4" s="61" t="s">
        <v>43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63"/>
      <c r="O4" s="67"/>
    </row>
    <row r="5" spans="1:15" x14ac:dyDescent="0.25"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3"/>
      <c r="N5" s="63"/>
      <c r="O5" s="67"/>
    </row>
    <row r="6" spans="1:15" ht="14.25" customHeight="1" x14ac:dyDescent="0.25"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3"/>
      <c r="N6" s="63"/>
      <c r="O6" s="67"/>
    </row>
    <row r="7" spans="1:15" ht="15.75" x14ac:dyDescent="0.25">
      <c r="B7" s="25"/>
      <c r="C7" s="25"/>
      <c r="D7" s="25"/>
      <c r="E7" s="25"/>
      <c r="F7" s="25"/>
      <c r="G7" s="25"/>
      <c r="H7" s="24"/>
      <c r="I7" s="25"/>
      <c r="J7" s="25"/>
      <c r="K7" s="25"/>
      <c r="L7" s="25"/>
      <c r="M7" s="25"/>
      <c r="N7" s="25"/>
      <c r="O7" s="67"/>
    </row>
    <row r="8" spans="1:15" ht="71.25" customHeight="1" x14ac:dyDescent="0.25">
      <c r="A8" s="53" t="s">
        <v>0</v>
      </c>
      <c r="B8" s="54" t="s">
        <v>42</v>
      </c>
      <c r="C8" s="54" t="s">
        <v>41</v>
      </c>
      <c r="D8" s="54" t="s">
        <v>40</v>
      </c>
      <c r="E8" s="54" t="s">
        <v>39</v>
      </c>
      <c r="F8" s="54"/>
      <c r="G8" s="54" t="s">
        <v>38</v>
      </c>
      <c r="H8" s="54"/>
      <c r="I8" s="54" t="s">
        <v>37</v>
      </c>
      <c r="J8" s="54"/>
      <c r="K8" s="54"/>
      <c r="L8" s="54"/>
      <c r="M8" s="54"/>
      <c r="N8" s="54"/>
      <c r="O8" s="67"/>
    </row>
    <row r="9" spans="1:15" ht="89.25" x14ac:dyDescent="0.25">
      <c r="A9" s="53"/>
      <c r="B9" s="54"/>
      <c r="C9" s="54"/>
      <c r="D9" s="54"/>
      <c r="E9" s="26" t="s">
        <v>36</v>
      </c>
      <c r="F9" s="26" t="s">
        <v>35</v>
      </c>
      <c r="G9" s="27" t="s">
        <v>34</v>
      </c>
      <c r="H9" s="27" t="s">
        <v>33</v>
      </c>
      <c r="I9" s="27" t="s">
        <v>32</v>
      </c>
      <c r="J9" s="37" t="s">
        <v>15</v>
      </c>
      <c r="K9" s="37" t="s">
        <v>16</v>
      </c>
      <c r="L9" s="37" t="s">
        <v>17</v>
      </c>
      <c r="M9" s="37" t="s">
        <v>18</v>
      </c>
      <c r="N9" s="37" t="s">
        <v>19</v>
      </c>
      <c r="O9" s="67"/>
    </row>
    <row r="10" spans="1:15" x14ac:dyDescent="0.25">
      <c r="A10" s="23">
        <v>1</v>
      </c>
      <c r="B10" s="28">
        <v>2</v>
      </c>
      <c r="C10" s="28">
        <v>3</v>
      </c>
      <c r="D10" s="28">
        <v>4</v>
      </c>
      <c r="E10" s="28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11</v>
      </c>
      <c r="K10" s="28">
        <v>12</v>
      </c>
      <c r="L10" s="29"/>
      <c r="M10" s="29"/>
      <c r="N10" s="29"/>
      <c r="O10" s="67"/>
    </row>
    <row r="11" spans="1:15" ht="40.5" customHeight="1" x14ac:dyDescent="0.25">
      <c r="A11" s="22">
        <v>1</v>
      </c>
      <c r="B11" s="41" t="s">
        <v>31</v>
      </c>
      <c r="C11" s="30"/>
      <c r="D11" s="30"/>
      <c r="E11" s="33">
        <f>E17+E23</f>
        <v>284041.8</v>
      </c>
      <c r="F11" s="33">
        <f>F17+F23</f>
        <v>284041.8</v>
      </c>
      <c r="G11" s="31"/>
      <c r="H11" s="31"/>
      <c r="I11" s="33">
        <f>SUM(I12:I15)</f>
        <v>332602</v>
      </c>
      <c r="J11" s="33">
        <f>J17+J23+J29</f>
        <v>332602</v>
      </c>
      <c r="K11" s="33">
        <f t="shared" ref="K11:N11" si="0">K17+K23+K29</f>
        <v>0</v>
      </c>
      <c r="L11" s="33">
        <f t="shared" si="0"/>
        <v>0</v>
      </c>
      <c r="M11" s="33">
        <f t="shared" si="0"/>
        <v>0</v>
      </c>
      <c r="N11" s="33">
        <f t="shared" si="0"/>
        <v>0</v>
      </c>
      <c r="O11" s="67"/>
    </row>
    <row r="12" spans="1:15" x14ac:dyDescent="0.25">
      <c r="A12" s="22">
        <v>2</v>
      </c>
      <c r="B12" s="42" t="s">
        <v>6</v>
      </c>
      <c r="C12" s="30"/>
      <c r="D12" s="30"/>
      <c r="E12" s="33">
        <v>0</v>
      </c>
      <c r="F12" s="33">
        <v>0</v>
      </c>
      <c r="G12" s="33"/>
      <c r="H12" s="33"/>
      <c r="I12" s="33">
        <f>SUM(J12:N12)</f>
        <v>0</v>
      </c>
      <c r="J12" s="33">
        <f>J18+J24+J30</f>
        <v>0</v>
      </c>
      <c r="K12" s="33">
        <f t="shared" ref="K12:N12" si="1">K18+K24+K30</f>
        <v>0</v>
      </c>
      <c r="L12" s="33">
        <f t="shared" si="1"/>
        <v>0</v>
      </c>
      <c r="M12" s="33">
        <f t="shared" si="1"/>
        <v>0</v>
      </c>
      <c r="N12" s="33">
        <f t="shared" si="1"/>
        <v>0</v>
      </c>
      <c r="O12" s="67"/>
    </row>
    <row r="13" spans="1:15" ht="19.5" customHeight="1" x14ac:dyDescent="0.25">
      <c r="A13" s="22">
        <v>3</v>
      </c>
      <c r="B13" s="42" t="s">
        <v>7</v>
      </c>
      <c r="C13" s="30"/>
      <c r="D13" s="30"/>
      <c r="E13" s="33">
        <f>E19+E25</f>
        <v>284041.8</v>
      </c>
      <c r="F13" s="33">
        <f>F19+F25+G13</f>
        <v>284041.8</v>
      </c>
      <c r="G13" s="33"/>
      <c r="H13" s="33"/>
      <c r="I13" s="33">
        <f>SUM(J13:N13)</f>
        <v>284041.8</v>
      </c>
      <c r="J13" s="33">
        <f>J19+J25+J31</f>
        <v>284041.8</v>
      </c>
      <c r="K13" s="33">
        <f t="shared" ref="K13:N13" si="2">K19+K25+K31</f>
        <v>0</v>
      </c>
      <c r="L13" s="33">
        <f t="shared" si="2"/>
        <v>0</v>
      </c>
      <c r="M13" s="33">
        <f t="shared" si="2"/>
        <v>0</v>
      </c>
      <c r="N13" s="33">
        <f t="shared" si="2"/>
        <v>0</v>
      </c>
      <c r="O13" s="67"/>
    </row>
    <row r="14" spans="1:15" x14ac:dyDescent="0.25">
      <c r="A14" s="22"/>
      <c r="B14" s="42" t="s">
        <v>8</v>
      </c>
      <c r="C14" s="30"/>
      <c r="D14" s="30"/>
      <c r="E14" s="33">
        <f>E20+E26</f>
        <v>0</v>
      </c>
      <c r="F14" s="33">
        <f>F20+F26</f>
        <v>0</v>
      </c>
      <c r="G14" s="33"/>
      <c r="H14" s="33"/>
      <c r="I14" s="33">
        <f>SUM(J14:N14)</f>
        <v>48560.2</v>
      </c>
      <c r="J14" s="33">
        <f>J20+J26+J32</f>
        <v>48560.2</v>
      </c>
      <c r="K14" s="33">
        <f t="shared" ref="K14:N14" si="3">K20+K26+K32</f>
        <v>0</v>
      </c>
      <c r="L14" s="33">
        <f t="shared" si="3"/>
        <v>0</v>
      </c>
      <c r="M14" s="33">
        <f t="shared" si="3"/>
        <v>0</v>
      </c>
      <c r="N14" s="33">
        <f t="shared" si="3"/>
        <v>0</v>
      </c>
      <c r="O14" s="67"/>
    </row>
    <row r="15" spans="1:15" ht="25.5" x14ac:dyDescent="0.25">
      <c r="A15" s="22">
        <v>4</v>
      </c>
      <c r="B15" s="43" t="s">
        <v>27</v>
      </c>
      <c r="C15" s="30"/>
      <c r="D15" s="30"/>
      <c r="E15" s="33">
        <v>0</v>
      </c>
      <c r="F15" s="33">
        <v>0</v>
      </c>
      <c r="G15" s="33"/>
      <c r="H15" s="33"/>
      <c r="I15" s="33">
        <f>SUM(J15:N15)</f>
        <v>0</v>
      </c>
      <c r="J15" s="33">
        <f>J21+J27+J33</f>
        <v>0</v>
      </c>
      <c r="K15" s="33">
        <f t="shared" ref="K15:N15" si="4">K21+K27+K33</f>
        <v>0</v>
      </c>
      <c r="L15" s="33">
        <f t="shared" si="4"/>
        <v>0</v>
      </c>
      <c r="M15" s="33">
        <f t="shared" si="4"/>
        <v>0</v>
      </c>
      <c r="N15" s="33">
        <f t="shared" si="4"/>
        <v>0</v>
      </c>
      <c r="O15" s="67"/>
    </row>
    <row r="16" spans="1:15" x14ac:dyDescent="0.25">
      <c r="A16" s="22">
        <v>5</v>
      </c>
      <c r="B16" s="55" t="s">
        <v>46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67"/>
    </row>
    <row r="17" spans="1:15" ht="15.75" customHeight="1" x14ac:dyDescent="0.25">
      <c r="A17" s="22">
        <v>6</v>
      </c>
      <c r="B17" s="42" t="s">
        <v>30</v>
      </c>
      <c r="C17" s="57" t="s">
        <v>29</v>
      </c>
      <c r="D17" s="59" t="s">
        <v>28</v>
      </c>
      <c r="E17" s="33">
        <f>E19+E20</f>
        <v>284041.8</v>
      </c>
      <c r="F17" s="33">
        <f>F19+F20</f>
        <v>284041.8</v>
      </c>
      <c r="G17" s="32">
        <v>2018</v>
      </c>
      <c r="H17" s="32">
        <v>2020</v>
      </c>
      <c r="I17" s="33">
        <f t="shared" ref="I17:N17" si="5">SUM(I18:I21)</f>
        <v>315602</v>
      </c>
      <c r="J17" s="33">
        <f t="shared" si="5"/>
        <v>315602</v>
      </c>
      <c r="K17" s="33">
        <f t="shared" si="5"/>
        <v>0</v>
      </c>
      <c r="L17" s="33">
        <f t="shared" si="5"/>
        <v>0</v>
      </c>
      <c r="M17" s="33">
        <f t="shared" si="5"/>
        <v>0</v>
      </c>
      <c r="N17" s="33">
        <f t="shared" si="5"/>
        <v>0</v>
      </c>
      <c r="O17" s="67"/>
    </row>
    <row r="18" spans="1:15" x14ac:dyDescent="0.25">
      <c r="A18" s="22">
        <v>7</v>
      </c>
      <c r="B18" s="42" t="s">
        <v>6</v>
      </c>
      <c r="C18" s="58"/>
      <c r="D18" s="59"/>
      <c r="E18" s="33">
        <v>0</v>
      </c>
      <c r="F18" s="33">
        <v>0</v>
      </c>
      <c r="G18" s="33"/>
      <c r="H18" s="33"/>
      <c r="I18" s="33">
        <f>SUM(J18:N18)</f>
        <v>0</v>
      </c>
      <c r="J18" s="33">
        <v>0</v>
      </c>
      <c r="K18" s="33">
        <v>0</v>
      </c>
      <c r="L18" s="33">
        <v>0</v>
      </c>
      <c r="M18" s="33">
        <v>0</v>
      </c>
      <c r="N18" s="33">
        <v>0</v>
      </c>
      <c r="O18" s="67"/>
    </row>
    <row r="19" spans="1:15" x14ac:dyDescent="0.25">
      <c r="A19" s="22">
        <v>8</v>
      </c>
      <c r="B19" s="42" t="s">
        <v>7</v>
      </c>
      <c r="C19" s="58"/>
      <c r="D19" s="59"/>
      <c r="E19" s="33">
        <f>F19</f>
        <v>284041.8</v>
      </c>
      <c r="F19" s="33">
        <f>I19</f>
        <v>284041.8</v>
      </c>
      <c r="G19" s="33"/>
      <c r="H19" s="33"/>
      <c r="I19" s="33">
        <f>SUM(J19:N19)</f>
        <v>284041.8</v>
      </c>
      <c r="J19" s="33">
        <v>284041.8</v>
      </c>
      <c r="K19" s="33">
        <v>0</v>
      </c>
      <c r="L19" s="33">
        <v>0</v>
      </c>
      <c r="M19" s="33">
        <v>0</v>
      </c>
      <c r="N19" s="33">
        <v>0</v>
      </c>
      <c r="O19" s="67"/>
    </row>
    <row r="20" spans="1:15" x14ac:dyDescent="0.25">
      <c r="A20" s="22">
        <v>9</v>
      </c>
      <c r="B20" s="42" t="s">
        <v>8</v>
      </c>
      <c r="C20" s="58"/>
      <c r="D20" s="59"/>
      <c r="E20" s="33"/>
      <c r="F20" s="33"/>
      <c r="G20" s="33"/>
      <c r="H20" s="33"/>
      <c r="I20" s="33">
        <f>SUM(J20:N20)</f>
        <v>31560.2</v>
      </c>
      <c r="J20" s="33">
        <v>31560.2</v>
      </c>
      <c r="K20" s="33">
        <v>0</v>
      </c>
      <c r="L20" s="33">
        <v>0</v>
      </c>
      <c r="M20" s="33">
        <v>0</v>
      </c>
      <c r="N20" s="33">
        <v>0</v>
      </c>
      <c r="O20" s="67"/>
    </row>
    <row r="21" spans="1:15" ht="25.5" x14ac:dyDescent="0.25">
      <c r="A21" s="22">
        <v>10</v>
      </c>
      <c r="B21" s="43" t="s">
        <v>27</v>
      </c>
      <c r="C21" s="58"/>
      <c r="D21" s="59"/>
      <c r="E21" s="33">
        <v>0</v>
      </c>
      <c r="F21" s="33">
        <v>0</v>
      </c>
      <c r="G21" s="33"/>
      <c r="H21" s="33"/>
      <c r="I21" s="33">
        <f>SUM(J21:N21)</f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67"/>
    </row>
    <row r="22" spans="1:15" x14ac:dyDescent="0.25">
      <c r="A22" s="22">
        <v>11</v>
      </c>
      <c r="B22" s="55" t="s">
        <v>47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67"/>
    </row>
    <row r="23" spans="1:15" x14ac:dyDescent="0.25">
      <c r="A23" s="22">
        <v>12</v>
      </c>
      <c r="B23" s="42" t="s">
        <v>30</v>
      </c>
      <c r="C23" s="57" t="s">
        <v>45</v>
      </c>
      <c r="D23" s="59" t="s">
        <v>28</v>
      </c>
      <c r="E23" s="33">
        <f>E25+E26</f>
        <v>0</v>
      </c>
      <c r="F23" s="33">
        <f>F25+F26</f>
        <v>0</v>
      </c>
      <c r="G23" s="32">
        <v>2020</v>
      </c>
      <c r="H23" s="32">
        <v>2022</v>
      </c>
      <c r="I23" s="33">
        <f t="shared" ref="I23:N23" si="6">SUM(I24:I27)</f>
        <v>11000</v>
      </c>
      <c r="J23" s="33">
        <f t="shared" si="6"/>
        <v>11000</v>
      </c>
      <c r="K23" s="33">
        <f t="shared" si="6"/>
        <v>0</v>
      </c>
      <c r="L23" s="33">
        <f t="shared" si="6"/>
        <v>0</v>
      </c>
      <c r="M23" s="33">
        <f t="shared" si="6"/>
        <v>0</v>
      </c>
      <c r="N23" s="33">
        <f t="shared" si="6"/>
        <v>0</v>
      </c>
      <c r="O23" s="67"/>
    </row>
    <row r="24" spans="1:15" x14ac:dyDescent="0.25">
      <c r="A24" s="22">
        <v>13</v>
      </c>
      <c r="B24" s="42" t="s">
        <v>6</v>
      </c>
      <c r="C24" s="58"/>
      <c r="D24" s="59"/>
      <c r="E24" s="33">
        <v>0</v>
      </c>
      <c r="F24" s="33">
        <v>0</v>
      </c>
      <c r="G24" s="33"/>
      <c r="H24" s="33"/>
      <c r="I24" s="33">
        <f>SUM(J24:N24)</f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67"/>
    </row>
    <row r="25" spans="1:15" x14ac:dyDescent="0.25">
      <c r="A25" s="22">
        <v>14</v>
      </c>
      <c r="B25" s="42" t="s">
        <v>7</v>
      </c>
      <c r="C25" s="58"/>
      <c r="D25" s="59"/>
      <c r="E25" s="33">
        <f>F25</f>
        <v>0</v>
      </c>
      <c r="F25" s="33">
        <f>I25</f>
        <v>0</v>
      </c>
      <c r="G25" s="33"/>
      <c r="H25" s="33"/>
      <c r="I25" s="33">
        <f>SUM(J25:N25)</f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67"/>
    </row>
    <row r="26" spans="1:15" x14ac:dyDescent="0.25">
      <c r="A26" s="22">
        <v>15</v>
      </c>
      <c r="B26" s="42" t="s">
        <v>8</v>
      </c>
      <c r="C26" s="58"/>
      <c r="D26" s="59"/>
      <c r="E26" s="33"/>
      <c r="F26" s="33"/>
      <c r="G26" s="33"/>
      <c r="H26" s="33"/>
      <c r="I26" s="33">
        <f>SUM(J26:N26)</f>
        <v>11000</v>
      </c>
      <c r="J26" s="33">
        <v>11000</v>
      </c>
      <c r="K26" s="33">
        <v>0</v>
      </c>
      <c r="L26" s="33">
        <v>0</v>
      </c>
      <c r="M26" s="33">
        <v>0</v>
      </c>
      <c r="N26" s="33">
        <v>0</v>
      </c>
      <c r="O26" s="67"/>
    </row>
    <row r="27" spans="1:15" ht="25.5" x14ac:dyDescent="0.25">
      <c r="A27" s="22">
        <v>16</v>
      </c>
      <c r="B27" s="43" t="s">
        <v>27</v>
      </c>
      <c r="C27" s="58"/>
      <c r="D27" s="59"/>
      <c r="E27" s="33">
        <v>0</v>
      </c>
      <c r="F27" s="33">
        <v>0</v>
      </c>
      <c r="G27" s="33"/>
      <c r="H27" s="33"/>
      <c r="I27" s="33">
        <f>SUM(J27:N27)</f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67"/>
    </row>
    <row r="28" spans="1:15" x14ac:dyDescent="0.25">
      <c r="A28" s="22">
        <v>5</v>
      </c>
      <c r="B28" s="55" t="s">
        <v>48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67"/>
    </row>
    <row r="29" spans="1:15" ht="15.75" customHeight="1" x14ac:dyDescent="0.25">
      <c r="A29" s="22">
        <v>6</v>
      </c>
      <c r="B29" s="42" t="s">
        <v>30</v>
      </c>
      <c r="C29" s="57" t="s">
        <v>49</v>
      </c>
      <c r="D29" s="59" t="s">
        <v>28</v>
      </c>
      <c r="E29" s="33">
        <f>E31+E32</f>
        <v>0</v>
      </c>
      <c r="F29" s="33">
        <f>F31+F32</f>
        <v>0</v>
      </c>
      <c r="G29" s="32">
        <v>2020</v>
      </c>
      <c r="H29" s="32">
        <v>2022</v>
      </c>
      <c r="I29" s="33">
        <f t="shared" ref="I29:N29" si="7">SUM(I30:I33)</f>
        <v>6000</v>
      </c>
      <c r="J29" s="33">
        <f t="shared" si="7"/>
        <v>6000</v>
      </c>
      <c r="K29" s="33">
        <f t="shared" si="7"/>
        <v>0</v>
      </c>
      <c r="L29" s="33">
        <f t="shared" si="7"/>
        <v>0</v>
      </c>
      <c r="M29" s="33">
        <f t="shared" si="7"/>
        <v>0</v>
      </c>
      <c r="N29" s="33">
        <f t="shared" si="7"/>
        <v>0</v>
      </c>
      <c r="O29" s="67"/>
    </row>
    <row r="30" spans="1:15" x14ac:dyDescent="0.25">
      <c r="A30" s="22">
        <v>7</v>
      </c>
      <c r="B30" s="42" t="s">
        <v>6</v>
      </c>
      <c r="C30" s="58"/>
      <c r="D30" s="59"/>
      <c r="E30" s="33">
        <v>0</v>
      </c>
      <c r="F30" s="33">
        <v>0</v>
      </c>
      <c r="G30" s="33"/>
      <c r="H30" s="33"/>
      <c r="I30" s="33">
        <f>SUM(J30:N30)</f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67"/>
    </row>
    <row r="31" spans="1:15" x14ac:dyDescent="0.25">
      <c r="A31" s="22">
        <v>8</v>
      </c>
      <c r="B31" s="42" t="s">
        <v>7</v>
      </c>
      <c r="C31" s="58"/>
      <c r="D31" s="59"/>
      <c r="E31" s="33">
        <f>F31</f>
        <v>0</v>
      </c>
      <c r="F31" s="33">
        <f>I31</f>
        <v>0</v>
      </c>
      <c r="G31" s="33"/>
      <c r="H31" s="33"/>
      <c r="I31" s="33">
        <f>SUM(J31:N31)</f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67"/>
    </row>
    <row r="32" spans="1:15" x14ac:dyDescent="0.25">
      <c r="A32" s="22">
        <v>9</v>
      </c>
      <c r="B32" s="42" t="s">
        <v>8</v>
      </c>
      <c r="C32" s="58"/>
      <c r="D32" s="59"/>
      <c r="E32" s="33"/>
      <c r="F32" s="33"/>
      <c r="G32" s="33"/>
      <c r="H32" s="33"/>
      <c r="I32" s="33">
        <f>SUM(J32:N32)</f>
        <v>6000</v>
      </c>
      <c r="J32" s="33">
        <v>6000</v>
      </c>
      <c r="K32" s="33">
        <v>0</v>
      </c>
      <c r="L32" s="33">
        <v>0</v>
      </c>
      <c r="M32" s="33">
        <v>0</v>
      </c>
      <c r="N32" s="33">
        <v>0</v>
      </c>
      <c r="O32" s="68">
        <v>49</v>
      </c>
    </row>
    <row r="33" spans="1:15" ht="25.5" x14ac:dyDescent="0.25">
      <c r="A33" s="22">
        <v>10</v>
      </c>
      <c r="B33" s="43" t="s">
        <v>27</v>
      </c>
      <c r="C33" s="58"/>
      <c r="D33" s="59"/>
      <c r="E33" s="33">
        <v>0</v>
      </c>
      <c r="F33" s="33">
        <v>0</v>
      </c>
      <c r="G33" s="33"/>
      <c r="H33" s="33"/>
      <c r="I33" s="33">
        <f>SUM(J33:N33)</f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68"/>
    </row>
    <row r="34" spans="1:15" s="20" customFormat="1" x14ac:dyDescent="0.25">
      <c r="A34" s="21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5"/>
      <c r="M34" s="35"/>
      <c r="N34" s="35"/>
      <c r="O34" s="68"/>
    </row>
    <row r="35" spans="1:15" x14ac:dyDescent="0.25">
      <c r="A35" s="19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25"/>
      <c r="M35" s="25"/>
      <c r="N35" s="25"/>
      <c r="O35" s="68"/>
    </row>
    <row r="36" spans="1:15" x14ac:dyDescent="0.25">
      <c r="A36" s="19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25"/>
      <c r="M36" s="25"/>
      <c r="N36" s="25"/>
      <c r="O36" s="68"/>
    </row>
    <row r="37" spans="1:15" x14ac:dyDescent="0.25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O37" s="68"/>
    </row>
    <row r="38" spans="1:15" x14ac:dyDescent="0.25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O38" s="68"/>
    </row>
    <row r="39" spans="1:15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O39" s="68"/>
    </row>
    <row r="40" spans="1:15" x14ac:dyDescent="0.2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O40" s="68"/>
    </row>
    <row r="41" spans="1:15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O41" s="68"/>
    </row>
    <row r="42" spans="1:15" x14ac:dyDescent="0.25">
      <c r="O42" s="68"/>
    </row>
    <row r="43" spans="1:15" x14ac:dyDescent="0.25">
      <c r="O43" s="68"/>
    </row>
    <row r="44" spans="1:15" x14ac:dyDescent="0.25">
      <c r="O44" s="68"/>
    </row>
    <row r="45" spans="1:15" x14ac:dyDescent="0.25">
      <c r="O45" s="68"/>
    </row>
    <row r="46" spans="1:15" x14ac:dyDescent="0.25">
      <c r="O46" s="68"/>
    </row>
    <row r="47" spans="1:15" x14ac:dyDescent="0.25">
      <c r="O47" s="68"/>
    </row>
    <row r="48" spans="1:15" x14ac:dyDescent="0.25">
      <c r="O48" s="68"/>
    </row>
    <row r="49" spans="15:15" x14ac:dyDescent="0.25">
      <c r="O49" s="68"/>
    </row>
    <row r="50" spans="15:15" x14ac:dyDescent="0.25">
      <c r="O50" s="68"/>
    </row>
    <row r="51" spans="15:15" x14ac:dyDescent="0.25">
      <c r="O51" s="68"/>
    </row>
    <row r="52" spans="15:15" x14ac:dyDescent="0.25">
      <c r="O52" s="68"/>
    </row>
    <row r="53" spans="15:15" x14ac:dyDescent="0.25">
      <c r="O53" s="68"/>
    </row>
    <row r="54" spans="15:15" x14ac:dyDescent="0.25">
      <c r="O54" s="68"/>
    </row>
    <row r="55" spans="15:15" x14ac:dyDescent="0.25">
      <c r="O55" s="68"/>
    </row>
    <row r="56" spans="15:15" x14ac:dyDescent="0.25">
      <c r="O56" s="68"/>
    </row>
    <row r="57" spans="15:15" x14ac:dyDescent="0.25">
      <c r="O57" s="68"/>
    </row>
    <row r="58" spans="15:15" x14ac:dyDescent="0.25">
      <c r="O58" s="68"/>
    </row>
    <row r="59" spans="15:15" x14ac:dyDescent="0.25">
      <c r="O59" s="68"/>
    </row>
    <row r="60" spans="15:15" x14ac:dyDescent="0.25">
      <c r="O60" s="68"/>
    </row>
    <row r="61" spans="15:15" x14ac:dyDescent="0.25">
      <c r="O61" s="68"/>
    </row>
    <row r="62" spans="15:15" x14ac:dyDescent="0.25">
      <c r="O62" s="68"/>
    </row>
    <row r="63" spans="15:15" x14ac:dyDescent="0.25">
      <c r="O63" s="68"/>
    </row>
    <row r="64" spans="15:15" x14ac:dyDescent="0.25">
      <c r="O64" s="68"/>
    </row>
    <row r="65" spans="15:15" x14ac:dyDescent="0.25">
      <c r="O65" s="68"/>
    </row>
    <row r="66" spans="15:15" x14ac:dyDescent="0.25">
      <c r="O66" s="68"/>
    </row>
    <row r="67" spans="15:15" x14ac:dyDescent="0.25">
      <c r="O67" s="68"/>
    </row>
    <row r="68" spans="15:15" x14ac:dyDescent="0.25">
      <c r="O68" s="68"/>
    </row>
    <row r="69" spans="15:15" x14ac:dyDescent="0.25">
      <c r="O69" s="68"/>
    </row>
    <row r="70" spans="15:15" x14ac:dyDescent="0.25">
      <c r="O70" s="68"/>
    </row>
    <row r="71" spans="15:15" x14ac:dyDescent="0.25">
      <c r="O71" s="68"/>
    </row>
    <row r="72" spans="15:15" x14ac:dyDescent="0.25">
      <c r="O72" s="68"/>
    </row>
    <row r="73" spans="15:15" x14ac:dyDescent="0.25">
      <c r="O73" s="68"/>
    </row>
    <row r="74" spans="15:15" x14ac:dyDescent="0.25">
      <c r="O74" s="68"/>
    </row>
  </sheetData>
  <mergeCells count="22">
    <mergeCell ref="O32:O74"/>
    <mergeCell ref="B28:N28"/>
    <mergeCell ref="C29:C33"/>
    <mergeCell ref="D29:D33"/>
    <mergeCell ref="J1:N1"/>
    <mergeCell ref="J2:N2"/>
    <mergeCell ref="J3:N3"/>
    <mergeCell ref="B16:N16"/>
    <mergeCell ref="C17:C21"/>
    <mergeCell ref="D17:D21"/>
    <mergeCell ref="C23:C27"/>
    <mergeCell ref="D23:D27"/>
    <mergeCell ref="B22:N22"/>
    <mergeCell ref="G8:H8"/>
    <mergeCell ref="I8:N8"/>
    <mergeCell ref="B4:N6"/>
    <mergeCell ref="A8:A9"/>
    <mergeCell ref="B8:B9"/>
    <mergeCell ref="C8:C9"/>
    <mergeCell ref="D8:D9"/>
    <mergeCell ref="E8:F8"/>
    <mergeCell ref="O1:O31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</vt:lpstr>
      <vt:lpstr>Приложение 3</vt:lpstr>
      <vt:lpstr>'Приложение 2'!Заголовки_для_печати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Воронкова Елена Александровна</cp:lastModifiedBy>
  <cp:lastPrinted>2019-08-06T10:02:45Z</cp:lastPrinted>
  <dcterms:created xsi:type="dcterms:W3CDTF">2016-02-09T04:16:04Z</dcterms:created>
  <dcterms:modified xsi:type="dcterms:W3CDTF">2019-08-06T10:57:45Z</dcterms:modified>
</cp:coreProperties>
</file>